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edonosob\Desktop\INFLUENZA 25\FORMS\"/>
    </mc:Choice>
  </mc:AlternateContent>
  <xr:revisionPtr revIDLastSave="0" documentId="13_ncr:1_{981E67F6-1E48-49C2-864E-0BBF49962B28}" xr6:coauthVersionLast="47" xr6:coauthVersionMax="47" xr10:uidLastSave="{00000000-0000-0000-0000-000000000000}"/>
  <workbookProtection workbookAlgorithmName="SHA-512" workbookHashValue="z8Yg3uZ7ZJUZ9B33ukeF4RU0hhf06nupA/8/TZIEoy+K4Ve+5yHGI1MumeHJZwqGDxoW8y3xN0ADV1Xklil2KA==" workbookSaltValue="HBE/SH/NBRmzCvAzT98r5w==" workbookSpinCount="100000" lockStructure="1"/>
  <bookViews>
    <workbookView xWindow="-110" yWindow="-110" windowWidth="19420" windowHeight="10420" firstSheet="1" activeTab="1" xr2:uid="{00000000-000D-0000-FFFF-FFFF00000000}"/>
  </bookViews>
  <sheets>
    <sheet name="LD" sheetId="7" state="hidden" r:id="rId1"/>
    <sheet name="Formulario" sheetId="1" r:id="rId2"/>
    <sheet name="Cotización" sheetId="5" state="hidden" r:id="rId3"/>
    <sheet name="BBDD Cliente" sheetId="8" state="hidden" r:id="rId4"/>
  </sheets>
  <definedNames>
    <definedName name="_xlnm._FilterDatabase" localSheetId="1" hidden="1">Formulario!$B$17:$K$38</definedName>
    <definedName name="_xlnm.Print_Area" localSheetId="2">Cotización!$A$1:$J$49</definedName>
    <definedName name="_xlnm.Print_Area" localSheetId="1">Formulario!$A$1:$L$41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C8" i="5"/>
  <c r="C9" i="5"/>
  <c r="C10" i="5"/>
  <c r="C11" i="5"/>
  <c r="H22" i="5"/>
  <c r="H23" i="5"/>
  <c r="H24" i="5"/>
  <c r="H25" i="5"/>
  <c r="H26" i="5"/>
  <c r="H27" i="5"/>
  <c r="H28" i="5"/>
  <c r="H29" i="5"/>
  <c r="H30" i="5"/>
  <c r="H31" i="5"/>
  <c r="H32" i="5"/>
  <c r="H33" i="5"/>
  <c r="G22" i="5"/>
  <c r="G23" i="5"/>
  <c r="G24" i="5"/>
  <c r="G25" i="5"/>
  <c r="G26" i="5"/>
  <c r="G27" i="5"/>
  <c r="G28" i="5"/>
  <c r="G29" i="5"/>
  <c r="G30" i="5"/>
  <c r="G31" i="5"/>
  <c r="G32" i="5"/>
  <c r="G33" i="5"/>
  <c r="F22" i="5"/>
  <c r="F23" i="5"/>
  <c r="F24" i="5"/>
  <c r="F25" i="5"/>
  <c r="F26" i="5"/>
  <c r="F27" i="5"/>
  <c r="F28" i="5"/>
  <c r="F29" i="5"/>
  <c r="F30" i="5"/>
  <c r="F31" i="5"/>
  <c r="F32" i="5"/>
  <c r="F33" i="5"/>
  <c r="E22" i="5"/>
  <c r="E23" i="5"/>
  <c r="E24" i="5"/>
  <c r="E25" i="5"/>
  <c r="E26" i="5"/>
  <c r="E27" i="5"/>
  <c r="E28" i="5"/>
  <c r="E29" i="5"/>
  <c r="E30" i="5"/>
  <c r="E31" i="5"/>
  <c r="E32" i="5"/>
  <c r="E33" i="5"/>
  <c r="D22" i="5"/>
  <c r="D23" i="5"/>
  <c r="D24" i="5"/>
  <c r="D25" i="5"/>
  <c r="D26" i="5"/>
  <c r="D27" i="5"/>
  <c r="D28" i="5"/>
  <c r="D29" i="5"/>
  <c r="D30" i="5"/>
  <c r="D31" i="5"/>
  <c r="D32" i="5"/>
  <c r="D33" i="5"/>
  <c r="C22" i="5"/>
  <c r="C23" i="5"/>
  <c r="C24" i="5"/>
  <c r="C25" i="5"/>
  <c r="C26" i="5"/>
  <c r="C27" i="5"/>
  <c r="C28" i="5"/>
  <c r="C29" i="5"/>
  <c r="C30" i="5"/>
  <c r="C31" i="5"/>
  <c r="C32" i="5"/>
  <c r="C33" i="5"/>
  <c r="B22" i="5"/>
  <c r="B23" i="5"/>
  <c r="B24" i="5"/>
  <c r="B25" i="5"/>
  <c r="B26" i="5"/>
  <c r="B27" i="5"/>
  <c r="B28" i="5"/>
  <c r="B29" i="5"/>
  <c r="B30" i="5"/>
  <c r="B31" i="5"/>
  <c r="B32" i="5"/>
  <c r="B33" i="5"/>
  <c r="W3" i="8"/>
  <c r="F21" i="5"/>
  <c r="E21" i="5"/>
  <c r="B21" i="5"/>
  <c r="F3" i="8"/>
  <c r="I24" i="5" l="1"/>
  <c r="I32" i="5"/>
  <c r="I28" i="5"/>
  <c r="I27" i="5"/>
  <c r="I31" i="5"/>
  <c r="I33" i="5"/>
  <c r="I25" i="5"/>
  <c r="I22" i="5"/>
  <c r="I30" i="5"/>
  <c r="I29" i="5"/>
  <c r="I26" i="5"/>
  <c r="I23" i="5"/>
  <c r="I5" i="5"/>
  <c r="K40" i="1"/>
  <c r="J40" i="1"/>
  <c r="K5" i="1" l="1"/>
  <c r="X3" i="8" l="1"/>
  <c r="G21" i="5" l="1"/>
  <c r="H21" i="5" l="1"/>
  <c r="I21" i="5" l="1"/>
  <c r="I35" i="5" s="1"/>
  <c r="D21" i="5" l="1"/>
  <c r="C21" i="5"/>
  <c r="E3" i="8"/>
  <c r="H11" i="5" l="1"/>
  <c r="T3" i="8" s="1"/>
  <c r="H10" i="5"/>
  <c r="S3" i="8" s="1"/>
  <c r="H9" i="5"/>
  <c r="H8" i="5"/>
  <c r="R3" i="8" s="1"/>
  <c r="C3" i="8"/>
  <c r="G34" i="5" l="1"/>
  <c r="H3" i="8" l="1"/>
  <c r="A3" i="8"/>
  <c r="H34" i="5" l="1"/>
  <c r="I3" i="8" l="1"/>
  <c r="J3" i="8"/>
  <c r="Q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Valenzuela Obreguiz, Luis Felipe</author>
  </authors>
  <commentList>
    <comment ref="G17" authorId="0" shapeId="0" xr:uid="{00000000-0006-0000-0100-000001000000}">
      <text>
        <r>
          <rPr>
            <b/>
            <sz val="8"/>
            <color indexed="81"/>
            <rFont val="Candara"/>
            <family val="2"/>
          </rPr>
          <t>Inoculación: Vacuna + Administración
Entrega de dosis: Solo vacuna</t>
        </r>
        <r>
          <rPr>
            <sz val="8"/>
            <color indexed="81"/>
            <rFont val="Candara"/>
            <family val="2"/>
          </rPr>
          <t xml:space="preserve">
</t>
        </r>
      </text>
    </comment>
  </commentList>
</comments>
</file>

<file path=xl/sharedStrings.xml><?xml version="1.0" encoding="utf-8"?>
<sst xmlns="http://schemas.openxmlformats.org/spreadsheetml/2006/main" count="169" uniqueCount="131">
  <si>
    <t>ADMINISTRADOR DEL SEGURO LEY</t>
  </si>
  <si>
    <t>ZONA</t>
  </si>
  <si>
    <t>REGIONES</t>
  </si>
  <si>
    <t>SERVICIO</t>
  </si>
  <si>
    <t>Cotizado por</t>
  </si>
  <si>
    <t>ACHS</t>
  </si>
  <si>
    <t>RM (dentro de anillo Vespucio)</t>
  </si>
  <si>
    <t>RM</t>
  </si>
  <si>
    <t>Inoculación</t>
  </si>
  <si>
    <t>Sara Ortega M.</t>
  </si>
  <si>
    <t>MUTUAL DE SEGURIDAD</t>
  </si>
  <si>
    <t>RM (fuera de anillo Vespucio)</t>
  </si>
  <si>
    <t>I</t>
  </si>
  <si>
    <t>Entrega de dosis</t>
  </si>
  <si>
    <t>Ma Elena Donoso B.</t>
  </si>
  <si>
    <t>ISL</t>
  </si>
  <si>
    <t>Regiones</t>
  </si>
  <si>
    <t>II</t>
  </si>
  <si>
    <t>Carolina Rivas S.</t>
  </si>
  <si>
    <t>IST</t>
  </si>
  <si>
    <t>Zonas extremas</t>
  </si>
  <si>
    <t>III</t>
  </si>
  <si>
    <t>IV</t>
  </si>
  <si>
    <t>V</t>
  </si>
  <si>
    <t>VI</t>
  </si>
  <si>
    <t>VII</t>
  </si>
  <si>
    <t>VIII</t>
  </si>
  <si>
    <t>IX</t>
  </si>
  <si>
    <t>X</t>
  </si>
  <si>
    <t>XI</t>
  </si>
  <si>
    <t>XII</t>
  </si>
  <si>
    <t>XIV</t>
  </si>
  <si>
    <t>XV</t>
  </si>
  <si>
    <t>XVI</t>
  </si>
  <si>
    <t>SOLICITUD SERVICIO DE INMUNIZACIÓN INFLUENZA 2025</t>
  </si>
  <si>
    <t>FECHA</t>
  </si>
  <si>
    <t>DATOS DE LA EMPRESA SOLICITANTE</t>
  </si>
  <si>
    <t>RAZÓN SOCIAL</t>
  </si>
  <si>
    <t>GIRO</t>
  </si>
  <si>
    <t>RUT  EMPRESA</t>
  </si>
  <si>
    <t>CORREO COMERCIAL</t>
  </si>
  <si>
    <t>DIRECCIÓN</t>
  </si>
  <si>
    <t>FONO</t>
  </si>
  <si>
    <t>COMUNA</t>
  </si>
  <si>
    <t>ADMINISTRADOR LEY</t>
  </si>
  <si>
    <t>RESPONSABLE DE LA SOLICITUD</t>
  </si>
  <si>
    <t>NOMBRE</t>
  </si>
  <si>
    <t>CORREO</t>
  </si>
  <si>
    <t>RUT</t>
  </si>
  <si>
    <t>DETALLE DE SOLICITUD POR SUCURSAL</t>
  </si>
  <si>
    <t>REGIÓN</t>
  </si>
  <si>
    <t>CIUDAD</t>
  </si>
  <si>
    <t xml:space="preserve">DIRECCIÓN </t>
  </si>
  <si>
    <t>NOMBRE CONTACTO SUCURSAL</t>
  </si>
  <si>
    <t xml:space="preserve"> CELULAR CONTACTO</t>
  </si>
  <si>
    <t>CANTIDAD DOSIS</t>
  </si>
  <si>
    <t>N° VISITAS SOLICITADAS</t>
  </si>
  <si>
    <t>TOTAL</t>
  </si>
  <si>
    <t>COTIZACIÓN SERVICIO DE INMUNIZACIÓN INFLUENZA 2025</t>
  </si>
  <si>
    <t>código</t>
  </si>
  <si>
    <t xml:space="preserve">Elaborado por </t>
  </si>
  <si>
    <t>EMPRESA SOLICITANTE</t>
  </si>
  <si>
    <t>DATOS DEL SOLICITANTE</t>
  </si>
  <si>
    <t xml:space="preserve">RUT </t>
  </si>
  <si>
    <t>RUT SOLICITANTE</t>
  </si>
  <si>
    <t>DATOS PARA LA EMISIÓN DE LA OC Y DATOS PARA TRANSFERENCIA</t>
  </si>
  <si>
    <t>EMPRESA</t>
  </si>
  <si>
    <t>Empresa de Servicios Externos ACHS</t>
  </si>
  <si>
    <t>BANCO</t>
  </si>
  <si>
    <t>Scotiabank</t>
  </si>
  <si>
    <t>99.579.260-5</t>
  </si>
  <si>
    <t>CUENTA CORRIENTE</t>
  </si>
  <si>
    <t>Ramón Carnicer 151, Providencia</t>
  </si>
  <si>
    <t>ventas@achsservicios.cl</t>
  </si>
  <si>
    <t>TOTAL EXENTO</t>
  </si>
  <si>
    <t>ASUNTO</t>
  </si>
  <si>
    <t>Vacunas</t>
  </si>
  <si>
    <t>ARANCEL
VACUNA</t>
  </si>
  <si>
    <t>ARANCEL
VISITA</t>
  </si>
  <si>
    <t xml:space="preserve">TOTAL </t>
  </si>
  <si>
    <t>TOTAL A PAGAR EXENTO*</t>
  </si>
  <si>
    <t>CONSIDERACIONES</t>
  </si>
  <si>
    <t>EN CASO DE SOLICITAR "ENTREGA DE DOSIS"</t>
  </si>
  <si>
    <t>∙ Los aranceles incluyen el Servicio completo; vacuna, insumos, traslado del personal según tabla de tarifa, administración de la vacuna, entrega de carnet digital, eliminación de material cortopunzante, entrega de reporte de atenciones.</t>
  </si>
  <si>
    <t>MODIFICAR POR</t>
  </si>
  <si>
    <t>∙ Los aranceles incluyen solo la entrega de las vacunas, bajo estricta cadena de frío.</t>
  </si>
  <si>
    <t>∙ El inicio de la Campaña estará sujeto a la fecha de liberación por parte del Instituto de Salud Pública (ISP).</t>
  </si>
  <si>
    <t>SE MANTIENE</t>
  </si>
  <si>
    <t>∙ El cierre de la Campaña estará sujeta a lo indicado por el Ministerio de Salud (junio aprox).</t>
  </si>
  <si>
    <t>∙ El tiempo que permanecerá nuestro paramédico en las instalaciones de la empresa se encuentra sujeta a la cantidad de dosis adquiridas, considerar que el rendimiento del personal corresponde a 20 atenciones por hora.</t>
  </si>
  <si>
    <t>∙ Por motivos logísticos, una vez las dosis son despachadas a los puntos solicitados por cliente, estas no pueden ser redistribuidas entre ciudades.</t>
  </si>
  <si>
    <r>
      <t xml:space="preserve">∙  En los lugares con más de 50 atenciones y que posterior a la visita sobren vacunas, se podrá realizar una visita extra con un </t>
    </r>
    <r>
      <rPr>
        <b/>
        <i/>
        <sz val="9"/>
        <rFont val="Candara"/>
        <family val="2"/>
      </rPr>
      <t>costo adicional</t>
    </r>
    <r>
      <rPr>
        <i/>
        <sz val="9"/>
        <rFont val="Candara"/>
        <family val="2"/>
      </rPr>
      <t>.</t>
    </r>
  </si>
  <si>
    <t xml:space="preserve">∙ Al ser un producto biológico, las vacunas NO están sujetas a canje ni devolución, por lo tanto la cantidad solicitada a través del formulario de inscripción y confirmada en la Orden de Compra serán las facturadas al finalizar la prestación, independiente de las dosis administradas. </t>
  </si>
  <si>
    <t xml:space="preserve">∙ Dado que las vacunas deben ser almacenadas bajo un estricto control de cadena de frío, las dosis sin utilizar NO se dejarán en el lugar, excepto que la empresa cuente con resolución sanitaria de botiquín. En este último caso, se deberá firmar una carta donde Achs Servicios, delega toda responsabilidad del proceso, desde la mantención de la vacuna hasta su eliminación. </t>
  </si>
  <si>
    <t xml:space="preserve">∙ Achs Servicios NO administra vacuna influenza a niños menores de 14 años, esto debido a que no se cuenta con equipamiento ni personal capacitado en urgencias pediátricas, impidiendo responder adecuadamente frente a un evento adverso grave. </t>
  </si>
  <si>
    <t>CAMPAÑA INMUNIZACIÓN 2025</t>
  </si>
  <si>
    <t>CONTACTO EMPRESA</t>
  </si>
  <si>
    <t>CONTACTO ACHS</t>
  </si>
  <si>
    <t>FECHA COTIZACIÓN</t>
  </si>
  <si>
    <t>FECHA DE VENTA</t>
  </si>
  <si>
    <t>RUT CLIENTE</t>
  </si>
  <si>
    <t>CLIENTE</t>
  </si>
  <si>
    <t>RAZON SOCIAL</t>
  </si>
  <si>
    <t>ESTADO VENTA</t>
  </si>
  <si>
    <t>N° DOSIS SOLICITADAS</t>
  </si>
  <si>
    <t>TOTAL EXENTO COTIZADO</t>
  </si>
  <si>
    <t>EMPRESA QUE PAGA EL SERVICIO</t>
  </si>
  <si>
    <t>FORMA DE PAGO</t>
  </si>
  <si>
    <t>N° SOLPED</t>
  </si>
  <si>
    <t>OC
RECEPCIONADA</t>
  </si>
  <si>
    <t>N° OC</t>
  </si>
  <si>
    <t>MONTO OC</t>
  </si>
  <si>
    <t>DIF</t>
  </si>
  <si>
    <t>MOTIVO RECHAZO</t>
  </si>
  <si>
    <t>CONTACTO</t>
  </si>
  <si>
    <t>COTIZACIÓN ELABORADA POR</t>
  </si>
  <si>
    <t>CARGADO EN SALESFORCE</t>
  </si>
  <si>
    <t>N° DE OPORTUNIDAD</t>
  </si>
  <si>
    <t>OBSERVACIONES</t>
  </si>
  <si>
    <t>FECHA RECONTACTO</t>
  </si>
  <si>
    <t>RESPONSABLE RECONTACTO</t>
  </si>
  <si>
    <t>Cotizadas</t>
  </si>
  <si>
    <t>Cliente</t>
  </si>
  <si>
    <t>* Para el servicio de vacuna más su administración, el arancel es exento, NO se les debe incluir IVA.
* Para el servicio de entrega de dosis, el arancel es afecto, se debe incluir IVA.</t>
  </si>
  <si>
    <t>MODIFICAR CELDA "ARANCEL VISITA" POR "ARANCEL DESPACHO"</t>
  </si>
  <si>
    <t>MODIFICAR CELDA "N° VISITAS SOLICITADAS" POR "N° ENTREGAS"</t>
  </si>
  <si>
    <t>ELIMINAR</t>
  </si>
  <si>
    <t>∙ Se deberá enviar nómina de trabajadores a vacunar con al menos 7 días hábiles previo a la visita del Personal de Salud a Coordinadora Achs Servicios.</t>
  </si>
  <si>
    <t>OC</t>
  </si>
  <si>
    <t>∙ Esta cotización será válida solo si se recepciona orden de compra a más tardar el 28 de febrero de 2025, sin excepciones.</t>
  </si>
  <si>
    <t>ENTREGA DE DOSIS ES AFECTO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</si>
</sst>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d/mm/yyyy"/>
  </numFmts>
  <fonts count="28" x14ac:knownFonts="1">
    <font>
      <sz val="10"/>
      <name val="Arial"/>
    </font>
    <font>
      <sz val="10"/>
      <name val="Candara"/>
      <family val="2"/>
    </font>
    <font>
      <sz val="10"/>
      <color theme="1"/>
      <name val="Candara"/>
      <family val="2"/>
    </font>
    <font>
      <b/>
      <sz val="11"/>
      <color indexed="9"/>
      <name val="Candara"/>
      <family val="2"/>
    </font>
    <font>
      <b/>
      <sz val="10"/>
      <color theme="0"/>
      <name val="Candara"/>
      <family val="2"/>
    </font>
    <font>
      <b/>
      <i/>
      <sz val="10"/>
      <name val="Candara"/>
      <family val="2"/>
    </font>
    <font>
      <b/>
      <sz val="11"/>
      <color theme="0"/>
      <name val="Candara"/>
      <family val="2"/>
    </font>
    <font>
      <u/>
      <sz val="10"/>
      <color theme="10"/>
      <name val="Arial"/>
      <family val="2"/>
    </font>
    <font>
      <b/>
      <sz val="9"/>
      <color theme="0"/>
      <name val="Candara"/>
      <family val="2"/>
    </font>
    <font>
      <sz val="9"/>
      <color theme="1"/>
      <name val="Candara"/>
      <family val="2"/>
    </font>
    <font>
      <sz val="9"/>
      <name val="Candara"/>
      <family val="2"/>
    </font>
    <font>
      <i/>
      <sz val="9"/>
      <name val="Candara"/>
      <family val="2"/>
    </font>
    <font>
      <sz val="10"/>
      <name val="Arial"/>
      <family val="2"/>
    </font>
    <font>
      <b/>
      <i/>
      <sz val="9"/>
      <name val="Candara"/>
      <family val="2"/>
    </font>
    <font>
      <b/>
      <sz val="9"/>
      <name val="Candara"/>
      <family val="2"/>
    </font>
    <font>
      <b/>
      <sz val="10"/>
      <name val="Candara"/>
      <family val="2"/>
    </font>
    <font>
      <b/>
      <sz val="11"/>
      <name val="Candara"/>
      <family val="2"/>
    </font>
    <font>
      <u/>
      <sz val="10"/>
      <name val="Candara"/>
      <family val="2"/>
    </font>
    <font>
      <b/>
      <sz val="9"/>
      <color theme="2" tint="-0.499984740745262"/>
      <name val="Candara"/>
      <family val="2"/>
    </font>
    <font>
      <sz val="10"/>
      <color theme="1" tint="0.499984740745262"/>
      <name val="Candara"/>
      <family val="2"/>
    </font>
    <font>
      <sz val="9"/>
      <name val="Arial"/>
      <family val="2"/>
    </font>
    <font>
      <b/>
      <sz val="9"/>
      <color theme="1"/>
      <name val="Candara"/>
      <family val="2"/>
    </font>
    <font>
      <b/>
      <sz val="12"/>
      <name val="Candara"/>
      <family val="2"/>
    </font>
    <font>
      <sz val="10"/>
      <color theme="6"/>
      <name val="Candara"/>
      <family val="2"/>
    </font>
    <font>
      <b/>
      <sz val="8"/>
      <color indexed="81"/>
      <name val="Candara"/>
      <family val="2"/>
    </font>
    <font>
      <sz val="8"/>
      <color indexed="81"/>
      <name val="Candara"/>
      <family val="2"/>
    </font>
    <font>
      <b/>
      <sz val="14"/>
      <color rgb="FF1E117C"/>
      <name val="Candara"/>
      <family val="2"/>
    </font>
    <font>
      <sz val="8"/>
      <name val="Arial"/>
      <family val="2"/>
    </font>
  </fonts>
  <fills count="14">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FFFFFF"/>
        <bgColor rgb="FFFFFFFF"/>
      </patternFill>
    </fill>
    <fill>
      <patternFill patternType="solid">
        <fgColor theme="0"/>
        <bgColor indexed="64"/>
      </patternFill>
    </fill>
    <fill>
      <patternFill patternType="solid">
        <fgColor theme="2"/>
        <bgColor rgb="FFFFFFFF"/>
      </patternFill>
    </fill>
    <fill>
      <patternFill patternType="solid">
        <fgColor theme="2" tint="-9.9978637043366805E-2"/>
        <bgColor indexed="64"/>
      </patternFill>
    </fill>
    <fill>
      <patternFill patternType="solid">
        <fgColor rgb="FFFFFF00"/>
        <bgColor rgb="FFE2EFD9"/>
      </patternFill>
    </fill>
    <fill>
      <patternFill patternType="solid">
        <fgColor rgb="FFFFFF66"/>
        <bgColor indexed="64"/>
      </patternFill>
    </fill>
    <fill>
      <patternFill patternType="solid">
        <fgColor rgb="FF8B73FF"/>
        <bgColor indexed="64"/>
      </patternFill>
    </fill>
    <fill>
      <patternFill patternType="solid">
        <fgColor rgb="FF1E117C"/>
        <bgColor indexed="64"/>
      </patternFill>
    </fill>
    <fill>
      <patternFill patternType="solid">
        <fgColor rgb="FF1E117C"/>
        <bgColor rgb="FFE2EFD9"/>
      </patternFill>
    </fill>
    <fill>
      <patternFill patternType="solid">
        <fgColor rgb="FF8B73FF"/>
        <bgColor rgb="FFE2EFD9"/>
      </patternFill>
    </fill>
  </fills>
  <borders count="44">
    <border>
      <left/>
      <right/>
      <top/>
      <bottom/>
      <diagonal/>
    </border>
    <border>
      <left style="thin">
        <color indexed="9"/>
      </left>
      <right style="thin">
        <color indexed="9"/>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bottom style="thin">
        <color theme="0"/>
      </bottom>
      <diagonal/>
    </border>
    <border>
      <left style="thin">
        <color rgb="FF5BAE27"/>
      </left>
      <right/>
      <top/>
      <bottom style="thin">
        <color rgb="FF5BAE27"/>
      </bottom>
      <diagonal/>
    </border>
    <border>
      <left style="thin">
        <color indexed="64"/>
      </left>
      <right/>
      <top style="thin">
        <color theme="0"/>
      </top>
      <bottom style="thin">
        <color theme="0"/>
      </bottom>
      <diagonal/>
    </border>
    <border>
      <left style="thin">
        <color theme="0"/>
      </left>
      <right/>
      <top/>
      <bottom style="thin">
        <color theme="0"/>
      </bottom>
      <diagonal/>
    </border>
    <border>
      <left style="thin">
        <color indexed="9"/>
      </left>
      <right/>
      <top/>
      <bottom style="thin">
        <color theme="0"/>
      </bottom>
      <diagonal/>
    </border>
    <border>
      <left/>
      <right/>
      <top/>
      <bottom style="thin">
        <color theme="0"/>
      </bottom>
      <diagonal/>
    </border>
    <border>
      <left/>
      <right style="thin">
        <color indexed="9"/>
      </right>
      <top/>
      <bottom style="thin">
        <color theme="0"/>
      </bottom>
      <diagonal/>
    </border>
    <border>
      <left/>
      <right/>
      <top/>
      <bottom style="thin">
        <color rgb="FF5BAE27"/>
      </bottom>
      <diagonal/>
    </border>
    <border>
      <left style="thin">
        <color rgb="FF8B73FF"/>
      </left>
      <right style="thin">
        <color rgb="FF8B73FF"/>
      </right>
      <top style="thin">
        <color rgb="FF8B73FF"/>
      </top>
      <bottom style="thin">
        <color rgb="FF8B73FF"/>
      </bottom>
      <diagonal/>
    </border>
    <border>
      <left style="thin">
        <color rgb="FF8B73FF"/>
      </left>
      <right/>
      <top style="thin">
        <color rgb="FF8B73FF"/>
      </top>
      <bottom style="thin">
        <color rgb="FF8B73FF"/>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left>
      <right style="thin">
        <color theme="0"/>
      </right>
      <top/>
      <bottom style="thin">
        <color theme="0"/>
      </bottom>
      <diagonal/>
    </border>
    <border>
      <left style="thin">
        <color rgb="FF005627"/>
      </left>
      <right/>
      <top style="thin">
        <color rgb="FF005627"/>
      </top>
      <bottom style="thin">
        <color rgb="FF005627"/>
      </bottom>
      <diagonal/>
    </border>
    <border>
      <left style="thick">
        <color rgb="FF8B73FF"/>
      </left>
      <right/>
      <top style="thick">
        <color rgb="FF8B73FF"/>
      </top>
      <bottom/>
      <diagonal/>
    </border>
    <border>
      <left/>
      <right/>
      <top style="thick">
        <color rgb="FF8B73FF"/>
      </top>
      <bottom/>
      <diagonal/>
    </border>
    <border>
      <left/>
      <right style="thick">
        <color rgb="FF8B73FF"/>
      </right>
      <top style="thick">
        <color rgb="FF8B73FF"/>
      </top>
      <bottom/>
      <diagonal/>
    </border>
    <border>
      <left style="thick">
        <color rgb="FF8B73FF"/>
      </left>
      <right/>
      <top/>
      <bottom style="thick">
        <color rgb="FF8B73FF"/>
      </bottom>
      <diagonal/>
    </border>
    <border>
      <left/>
      <right/>
      <top/>
      <bottom style="thick">
        <color rgb="FF8B73FF"/>
      </bottom>
      <diagonal/>
    </border>
    <border>
      <left/>
      <right style="thick">
        <color rgb="FF8B73FF"/>
      </right>
      <top/>
      <bottom style="thick">
        <color rgb="FF8B73FF"/>
      </bottom>
      <diagonal/>
    </border>
    <border>
      <left style="thin">
        <color rgb="FF8B73FF"/>
      </left>
      <right/>
      <top/>
      <bottom/>
      <diagonal/>
    </border>
    <border>
      <left style="thin">
        <color rgb="FF8B73FF"/>
      </left>
      <right style="thin">
        <color rgb="FF8B73FF"/>
      </right>
      <top/>
      <bottom style="thin">
        <color rgb="FF8B73FF"/>
      </bottom>
      <diagonal/>
    </border>
    <border>
      <left/>
      <right/>
      <top style="thin">
        <color rgb="FF8B73FF"/>
      </top>
      <bottom style="thin">
        <color rgb="FF8B73FF"/>
      </bottom>
      <diagonal/>
    </border>
    <border>
      <left/>
      <right style="thin">
        <color rgb="FF8B73FF"/>
      </right>
      <top style="thin">
        <color rgb="FF8B73FF"/>
      </top>
      <bottom style="thin">
        <color rgb="FF8B73FF"/>
      </bottom>
      <diagonal/>
    </border>
    <border>
      <left/>
      <right style="thin">
        <color rgb="FF8B73FF"/>
      </right>
      <top style="thin">
        <color rgb="FF8B73FF"/>
      </top>
      <bottom/>
      <diagonal/>
    </border>
    <border>
      <left/>
      <right style="thin">
        <color theme="0"/>
      </right>
      <top/>
      <bottom style="thin">
        <color theme="0"/>
      </bottom>
      <diagonal/>
    </border>
    <border>
      <left style="thin">
        <color rgb="FF8B73FF"/>
      </left>
      <right style="thin">
        <color rgb="FF8B73FF"/>
      </right>
      <top style="thin">
        <color rgb="FF8B73FF"/>
      </top>
      <bottom/>
      <diagonal/>
    </border>
  </borders>
  <cellStyleXfs count="4">
    <xf numFmtId="0" fontId="0" fillId="0" borderId="0"/>
    <xf numFmtId="0" fontId="7" fillId="0" borderId="0" applyNumberFormat="0" applyFill="0" applyBorder="0" applyAlignment="0" applyProtection="0"/>
    <xf numFmtId="42" fontId="12" fillId="0" borderId="0" applyFont="0" applyFill="0" applyBorder="0" applyAlignment="0" applyProtection="0"/>
    <xf numFmtId="0" fontId="12" fillId="0" borderId="0"/>
  </cellStyleXfs>
  <cellXfs count="188">
    <xf numFmtId="0" fontId="0" fillId="0" borderId="0" xfId="0"/>
    <xf numFmtId="0" fontId="1" fillId="0" borderId="0" xfId="0" applyFont="1"/>
    <xf numFmtId="0" fontId="2" fillId="0" borderId="0" xfId="0" applyFont="1"/>
    <xf numFmtId="0" fontId="1" fillId="0" borderId="0" xfId="0" applyFont="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2" fillId="0" borderId="9" xfId="0" applyFont="1" applyBorder="1"/>
    <xf numFmtId="0" fontId="2" fillId="0" borderId="10" xfId="0" applyFont="1" applyBorder="1"/>
    <xf numFmtId="0" fontId="9" fillId="4" borderId="0" xfId="0" applyFont="1" applyFill="1"/>
    <xf numFmtId="0" fontId="9" fillId="0" borderId="0" xfId="0" applyFont="1"/>
    <xf numFmtId="0" fontId="10" fillId="0" borderId="0" xfId="0" applyFont="1"/>
    <xf numFmtId="0" fontId="9" fillId="5" borderId="0" xfId="0" applyFont="1" applyFill="1"/>
    <xf numFmtId="0" fontId="0" fillId="0" borderId="0" xfId="0" applyAlignment="1">
      <alignment vertical="center"/>
    </xf>
    <xf numFmtId="0" fontId="9" fillId="4" borderId="0" xfId="0" applyFont="1" applyFill="1" applyAlignment="1">
      <alignment vertical="center"/>
    </xf>
    <xf numFmtId="0" fontId="17" fillId="0" borderId="0" xfId="0" applyFont="1" applyAlignment="1">
      <alignment vertical="center"/>
    </xf>
    <xf numFmtId="0" fontId="1" fillId="0" borderId="9" xfId="0" applyFont="1" applyBorder="1" applyProtection="1">
      <protection locked="0"/>
    </xf>
    <xf numFmtId="0" fontId="1" fillId="0" borderId="0" xfId="0" applyFont="1" applyProtection="1">
      <protection locked="0"/>
    </xf>
    <xf numFmtId="0" fontId="1" fillId="0" borderId="10" xfId="0" applyFont="1" applyBorder="1" applyProtection="1">
      <protection locked="0"/>
    </xf>
    <xf numFmtId="0" fontId="1" fillId="0" borderId="9" xfId="3" applyFont="1" applyBorder="1" applyProtection="1">
      <protection locked="0"/>
    </xf>
    <xf numFmtId="0" fontId="1" fillId="0" borderId="0" xfId="3" applyFont="1" applyProtection="1">
      <protection locked="0"/>
    </xf>
    <xf numFmtId="0" fontId="9" fillId="5" borderId="0" xfId="0" applyFont="1" applyFill="1" applyAlignment="1">
      <alignment vertical="top"/>
    </xf>
    <xf numFmtId="0" fontId="9" fillId="4" borderId="0" xfId="0" applyFont="1" applyFill="1" applyAlignment="1">
      <alignment vertical="top"/>
    </xf>
    <xf numFmtId="0" fontId="9" fillId="0" borderId="0" xfId="0" applyFont="1" applyAlignment="1">
      <alignment vertical="top"/>
    </xf>
    <xf numFmtId="0" fontId="10" fillId="0" borderId="0" xfId="0" applyFont="1" applyAlignment="1">
      <alignment vertical="top"/>
    </xf>
    <xf numFmtId="0" fontId="20" fillId="0" borderId="0" xfId="0" applyFont="1"/>
    <xf numFmtId="0" fontId="22" fillId="0" borderId="0" xfId="0" applyFont="1" applyAlignment="1">
      <alignment vertical="center"/>
    </xf>
    <xf numFmtId="42" fontId="23" fillId="0" borderId="0" xfId="0" applyNumberFormat="1" applyFont="1"/>
    <xf numFmtId="0" fontId="23" fillId="0" borderId="0" xfId="0" applyFont="1"/>
    <xf numFmtId="0" fontId="8"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5" xfId="0" applyFont="1" applyBorder="1" applyAlignment="1">
      <alignment horizontal="right" vertical="center" wrapText="1"/>
    </xf>
    <xf numFmtId="42" fontId="10" fillId="0" borderId="25" xfId="2" applyFont="1" applyFill="1" applyBorder="1" applyAlignment="1">
      <alignment horizontal="right" vertical="center" wrapText="1"/>
    </xf>
    <xf numFmtId="0" fontId="10" fillId="0" borderId="25" xfId="0" applyFont="1" applyBorder="1" applyAlignment="1">
      <alignment vertical="center" wrapText="1"/>
    </xf>
    <xf numFmtId="42" fontId="14" fillId="3" borderId="25" xfId="0" applyNumberFormat="1" applyFont="1" applyFill="1" applyBorder="1" applyAlignment="1">
      <alignment horizontal="right" vertical="center" wrapText="1"/>
    </xf>
    <xf numFmtId="0" fontId="6" fillId="11" borderId="30" xfId="0" applyFont="1" applyFill="1" applyBorder="1" applyAlignment="1">
      <alignment horizontal="center" vertical="center"/>
    </xf>
    <xf numFmtId="14" fontId="16" fillId="0" borderId="25" xfId="0" applyNumberFormat="1" applyFont="1" applyBorder="1" applyAlignment="1">
      <alignment horizontal="center" vertical="center"/>
    </xf>
    <xf numFmtId="0" fontId="4" fillId="10" borderId="20" xfId="0" applyFont="1" applyFill="1" applyBorder="1" applyAlignment="1" applyProtection="1">
      <alignment vertical="center" wrapText="1"/>
      <protection locked="0"/>
    </xf>
    <xf numFmtId="0" fontId="4" fillId="10" borderId="3" xfId="0" applyFont="1" applyFill="1" applyBorder="1" applyAlignment="1" applyProtection="1">
      <alignment vertical="center" wrapText="1"/>
      <protection locked="0"/>
    </xf>
    <xf numFmtId="0" fontId="4" fillId="10" borderId="2" xfId="0" applyFont="1" applyFill="1" applyBorder="1" applyAlignment="1" applyProtection="1">
      <alignment vertical="center" wrapText="1"/>
      <protection locked="0"/>
    </xf>
    <xf numFmtId="0" fontId="4" fillId="10" borderId="29" xfId="0" applyFont="1" applyFill="1" applyBorder="1" applyAlignment="1" applyProtection="1">
      <alignment vertical="center" wrapText="1"/>
      <protection locked="0"/>
    </xf>
    <xf numFmtId="0" fontId="18" fillId="0" borderId="0" xfId="0" applyFont="1" applyAlignment="1">
      <alignment vertical="top"/>
    </xf>
    <xf numFmtId="0" fontId="18" fillId="0" borderId="0" xfId="0" applyFont="1" applyAlignment="1">
      <alignment horizontal="right" vertical="top"/>
    </xf>
    <xf numFmtId="0" fontId="19" fillId="0" borderId="0" xfId="0" applyFont="1" applyAlignment="1">
      <alignment horizontal="right" wrapText="1"/>
    </xf>
    <xf numFmtId="0" fontId="10" fillId="0" borderId="0" xfId="0" applyFont="1" applyAlignment="1">
      <alignment vertical="center"/>
    </xf>
    <xf numFmtId="0" fontId="8" fillId="11" borderId="0" xfId="0" applyFont="1" applyFill="1" applyAlignment="1">
      <alignment vertical="center"/>
    </xf>
    <xf numFmtId="0" fontId="1" fillId="5" borderId="25" xfId="0" applyFont="1" applyFill="1" applyBorder="1" applyAlignment="1">
      <alignment horizontal="left" vertical="center" wrapText="1"/>
    </xf>
    <xf numFmtId="0" fontId="12" fillId="0" borderId="0" xfId="0" applyFont="1" applyAlignment="1">
      <alignment horizontal="left"/>
    </xf>
    <xf numFmtId="0" fontId="10" fillId="0" borderId="25" xfId="0" applyFont="1" applyBorder="1" applyAlignment="1" applyProtection="1">
      <alignment horizontal="left" vertical="center" wrapText="1"/>
      <protection locked="0"/>
    </xf>
    <xf numFmtId="1" fontId="4" fillId="13" borderId="2" xfId="0" applyNumberFormat="1" applyFont="1" applyFill="1" applyBorder="1" applyAlignment="1">
      <alignment horizontal="left" vertical="center" wrapText="1"/>
    </xf>
    <xf numFmtId="1" fontId="9" fillId="3" borderId="38" xfId="2" applyNumberFormat="1" applyFont="1" applyFill="1" applyBorder="1" applyAlignment="1">
      <alignment horizontal="left" vertical="center"/>
    </xf>
    <xf numFmtId="42" fontId="9" fillId="0" borderId="38" xfId="2" applyFont="1" applyFill="1" applyBorder="1" applyAlignment="1">
      <alignment horizontal="right" vertical="center"/>
    </xf>
    <xf numFmtId="0" fontId="10" fillId="0" borderId="25" xfId="0" applyFont="1" applyBorder="1" applyAlignment="1" applyProtection="1">
      <alignment horizontal="right" vertical="center" wrapText="1"/>
      <protection locked="0"/>
    </xf>
    <xf numFmtId="0" fontId="0" fillId="0" borderId="0" xfId="0" applyProtection="1">
      <protection locked="0"/>
    </xf>
    <xf numFmtId="0" fontId="1" fillId="0" borderId="0" xfId="0" applyFont="1" applyAlignment="1" applyProtection="1">
      <alignment horizontal="righ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6" fillId="11" borderId="30" xfId="0" applyFont="1" applyFill="1" applyBorder="1" applyAlignment="1" applyProtection="1">
      <alignment horizontal="center" vertical="center"/>
      <protection locked="0"/>
    </xf>
    <xf numFmtId="14" fontId="15" fillId="0" borderId="25" xfId="0" applyNumberFormat="1" applyFont="1" applyBorder="1" applyAlignment="1" applyProtection="1">
      <alignment horizontal="center" vertical="center"/>
      <protection locked="0"/>
    </xf>
    <xf numFmtId="0" fontId="8" fillId="10" borderId="22" xfId="0" applyFont="1" applyFill="1" applyBorder="1" applyAlignment="1" applyProtection="1">
      <alignment vertical="center" wrapText="1"/>
      <protection locked="0"/>
    </xf>
    <xf numFmtId="0" fontId="8" fillId="10" borderId="4" xfId="0"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protection locked="0"/>
    </xf>
    <xf numFmtId="0" fontId="2" fillId="0" borderId="9" xfId="0" applyFont="1" applyBorder="1" applyProtection="1">
      <protection locked="0"/>
    </xf>
    <xf numFmtId="0" fontId="2" fillId="0" borderId="10" xfId="0" applyFont="1" applyBorder="1" applyProtection="1">
      <protection locked="0"/>
    </xf>
    <xf numFmtId="0" fontId="2" fillId="0" borderId="0" xfId="0" applyFont="1" applyProtection="1">
      <protection locked="0"/>
    </xf>
    <xf numFmtId="0" fontId="14" fillId="3" borderId="25" xfId="0" applyFont="1" applyFill="1" applyBorder="1" applyAlignment="1" applyProtection="1">
      <alignment horizontal="right" vertical="center" wrapText="1"/>
      <protection locked="0"/>
    </xf>
    <xf numFmtId="0" fontId="8" fillId="10" borderId="2" xfId="0" applyFont="1" applyFill="1" applyBorder="1" applyAlignment="1">
      <alignment vertical="center" wrapText="1"/>
    </xf>
    <xf numFmtId="42" fontId="8" fillId="10" borderId="42" xfId="2" applyFont="1" applyFill="1" applyBorder="1" applyAlignment="1">
      <alignment horizontal="right" vertical="center" wrapText="1"/>
    </xf>
    <xf numFmtId="1" fontId="14" fillId="3" borderId="43" xfId="2" applyNumberFormat="1" applyFont="1" applyFill="1" applyBorder="1" applyAlignment="1">
      <alignment horizontal="right" vertical="center" wrapText="1"/>
    </xf>
    <xf numFmtId="1" fontId="14" fillId="3" borderId="41" xfId="0" applyNumberFormat="1" applyFont="1" applyFill="1" applyBorder="1" applyAlignment="1">
      <alignment horizontal="right" vertical="center" wrapText="1"/>
    </xf>
    <xf numFmtId="1" fontId="9" fillId="0" borderId="38" xfId="2" applyNumberFormat="1" applyFont="1" applyFill="1" applyBorder="1" applyAlignment="1">
      <alignment horizontal="left" vertical="center"/>
    </xf>
    <xf numFmtId="164" fontId="9" fillId="0" borderId="38" xfId="0" applyNumberFormat="1" applyFont="1" applyBorder="1" applyAlignment="1">
      <alignment horizontal="center" vertical="center"/>
    </xf>
    <xf numFmtId="164" fontId="9" fillId="3" borderId="38" xfId="0" applyNumberFormat="1" applyFont="1" applyFill="1" applyBorder="1" applyAlignment="1">
      <alignment horizontal="center" vertical="center"/>
    </xf>
    <xf numFmtId="1" fontId="9" fillId="0" borderId="38" xfId="0" applyNumberFormat="1" applyFont="1" applyBorder="1" applyAlignment="1">
      <alignment horizontal="left" vertical="center"/>
    </xf>
    <xf numFmtId="0" fontId="9" fillId="3" borderId="38" xfId="0" applyFont="1" applyFill="1" applyBorder="1" applyAlignment="1">
      <alignment horizontal="left" vertical="center"/>
    </xf>
    <xf numFmtId="0" fontId="9" fillId="0" borderId="38" xfId="0" applyFont="1" applyBorder="1" applyAlignment="1">
      <alignment horizontal="left" vertical="center"/>
    </xf>
    <xf numFmtId="1" fontId="10" fillId="0" borderId="38" xfId="0" applyNumberFormat="1" applyFont="1" applyBorder="1" applyAlignment="1" applyProtection="1">
      <alignment horizontal="right" vertical="center"/>
      <protection locked="0"/>
    </xf>
    <xf numFmtId="42" fontId="21" fillId="5" borderId="38" xfId="2" applyFont="1" applyFill="1" applyBorder="1" applyAlignment="1">
      <alignment horizontal="right" vertical="center"/>
    </xf>
    <xf numFmtId="42" fontId="9" fillId="0" borderId="38" xfId="2" applyFont="1" applyFill="1" applyBorder="1" applyAlignment="1">
      <alignment horizontal="left" vertical="center"/>
    </xf>
    <xf numFmtId="42" fontId="21" fillId="3" borderId="38" xfId="2" applyFont="1" applyFill="1" applyBorder="1" applyAlignment="1">
      <alignment horizontal="right" vertical="center"/>
    </xf>
    <xf numFmtId="42" fontId="9" fillId="9" borderId="38" xfId="2" applyFont="1" applyFill="1" applyBorder="1" applyAlignment="1">
      <alignment horizontal="right" vertical="center"/>
    </xf>
    <xf numFmtId="0" fontId="10" fillId="0" borderId="38" xfId="0" applyFont="1" applyBorder="1" applyAlignment="1" applyProtection="1">
      <alignment horizontal="left" vertical="center"/>
      <protection locked="0"/>
    </xf>
    <xf numFmtId="1" fontId="9" fillId="3" borderId="38" xfId="0" applyNumberFormat="1" applyFont="1" applyFill="1" applyBorder="1" applyAlignment="1">
      <alignment horizontal="left" vertical="center"/>
    </xf>
    <xf numFmtId="1" fontId="9" fillId="5" borderId="38" xfId="0" applyNumberFormat="1" applyFont="1" applyFill="1" applyBorder="1" applyAlignment="1">
      <alignment horizontal="left" vertical="center"/>
    </xf>
    <xf numFmtId="1" fontId="2" fillId="0" borderId="38" xfId="0" applyNumberFormat="1" applyFont="1" applyBorder="1" applyAlignment="1">
      <alignment horizontal="left" vertical="center"/>
    </xf>
    <xf numFmtId="14" fontId="2" fillId="3" borderId="38" xfId="0" applyNumberFormat="1" applyFont="1" applyFill="1" applyBorder="1" applyAlignment="1">
      <alignment horizontal="center" vertical="center"/>
    </xf>
    <xf numFmtId="14" fontId="9" fillId="0" borderId="38" xfId="0" applyNumberFormat="1" applyFont="1" applyBorder="1" applyAlignment="1">
      <alignment horizontal="left" vertical="center"/>
    </xf>
    <xf numFmtId="0" fontId="4" fillId="12" borderId="2" xfId="0" applyFont="1" applyFill="1" applyBorder="1" applyAlignment="1">
      <alignment horizontal="left" vertical="center" wrapText="1"/>
    </xf>
    <xf numFmtId="0" fontId="4" fillId="12" borderId="2" xfId="0" applyFont="1" applyFill="1" applyBorder="1" applyAlignment="1">
      <alignment horizontal="left" vertical="center"/>
    </xf>
    <xf numFmtId="0" fontId="4" fillId="13" borderId="2" xfId="0" applyFont="1" applyFill="1" applyBorder="1" applyAlignment="1">
      <alignment horizontal="left" vertical="center" wrapText="1"/>
    </xf>
    <xf numFmtId="42" fontId="4" fillId="13" borderId="2" xfId="2" applyFont="1" applyFill="1" applyBorder="1" applyAlignment="1">
      <alignment horizontal="left" vertical="center" wrapText="1"/>
    </xf>
    <xf numFmtId="42" fontId="4" fillId="12" borderId="2" xfId="2" applyFont="1" applyFill="1" applyBorder="1" applyAlignment="1">
      <alignment horizontal="left" vertical="center" wrapText="1"/>
    </xf>
    <xf numFmtId="42" fontId="15" fillId="8" borderId="2" xfId="2" applyFont="1" applyFill="1" applyBorder="1" applyAlignment="1">
      <alignment horizontal="left" vertical="center" wrapText="1"/>
    </xf>
    <xf numFmtId="1" fontId="4" fillId="12" borderId="2" xfId="0" applyNumberFormat="1" applyFont="1" applyFill="1" applyBorder="1" applyAlignment="1">
      <alignment horizontal="left" vertical="center"/>
    </xf>
    <xf numFmtId="1" fontId="4" fillId="13" borderId="2" xfId="0" applyNumberFormat="1" applyFont="1" applyFill="1" applyBorder="1" applyAlignment="1">
      <alignment horizontal="left" vertical="center"/>
    </xf>
    <xf numFmtId="0" fontId="26" fillId="5" borderId="31" xfId="0" applyFont="1" applyFill="1" applyBorder="1" applyAlignment="1" applyProtection="1">
      <alignment horizontal="center" vertical="center"/>
      <protection locked="0"/>
    </xf>
    <xf numFmtId="0" fontId="26" fillId="5" borderId="32" xfId="0" applyFont="1" applyFill="1" applyBorder="1" applyAlignment="1" applyProtection="1">
      <alignment horizontal="center" vertical="center"/>
      <protection locked="0"/>
    </xf>
    <xf numFmtId="0" fontId="26" fillId="5" borderId="33" xfId="0" applyFont="1" applyFill="1" applyBorder="1" applyAlignment="1" applyProtection="1">
      <alignment horizontal="center" vertical="center"/>
      <protection locked="0"/>
    </xf>
    <xf numFmtId="0" fontId="26" fillId="5" borderId="34" xfId="0" applyFont="1" applyFill="1" applyBorder="1" applyAlignment="1" applyProtection="1">
      <alignment horizontal="center" vertical="center"/>
      <protection locked="0"/>
    </xf>
    <xf numFmtId="0" fontId="26" fillId="5" borderId="35" xfId="0" applyFont="1" applyFill="1" applyBorder="1" applyAlignment="1" applyProtection="1">
      <alignment horizontal="center" vertical="center"/>
      <protection locked="0"/>
    </xf>
    <xf numFmtId="0" fontId="26" fillId="5" borderId="36" xfId="0" applyFont="1" applyFill="1" applyBorder="1" applyAlignment="1" applyProtection="1">
      <alignment horizontal="center" vertical="center"/>
      <protection locked="0"/>
    </xf>
    <xf numFmtId="0" fontId="10" fillId="0" borderId="38" xfId="0" applyFont="1" applyBorder="1" applyAlignment="1" applyProtection="1">
      <alignment horizontal="left" vertical="center" wrapText="1"/>
      <protection locked="0"/>
    </xf>
    <xf numFmtId="0" fontId="8" fillId="10" borderId="2"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10" fillId="0" borderId="25" xfId="0" applyFont="1" applyBorder="1" applyAlignment="1" applyProtection="1">
      <alignment horizontal="left" vertical="center" wrapText="1"/>
      <protection locked="0"/>
    </xf>
    <xf numFmtId="0" fontId="7" fillId="0" borderId="25" xfId="1" applyNumberFormat="1" applyFill="1" applyBorder="1" applyAlignment="1" applyProtection="1">
      <alignment horizontal="left" vertical="center" wrapText="1"/>
      <protection locked="0"/>
    </xf>
    <xf numFmtId="0" fontId="3" fillId="11" borderId="3" xfId="0" applyFont="1" applyFill="1" applyBorder="1" applyAlignment="1">
      <alignment horizontal="left" vertical="center"/>
    </xf>
    <xf numFmtId="0" fontId="3" fillId="11" borderId="4" xfId="0" applyFont="1" applyFill="1" applyBorder="1" applyAlignment="1">
      <alignment horizontal="left" vertical="center"/>
    </xf>
    <xf numFmtId="0" fontId="3" fillId="11" borderId="0" xfId="0" applyFont="1" applyFill="1" applyAlignment="1">
      <alignment horizontal="left" vertical="center"/>
    </xf>
    <xf numFmtId="0" fontId="3" fillId="11" borderId="7" xfId="0" applyFont="1" applyFill="1" applyBorder="1" applyAlignment="1">
      <alignment horizontal="left" vertical="center"/>
    </xf>
    <xf numFmtId="0" fontId="3" fillId="11" borderId="10" xfId="0" applyFont="1" applyFill="1" applyBorder="1" applyAlignment="1">
      <alignment horizontal="left" vertical="center"/>
    </xf>
    <xf numFmtId="0" fontId="3" fillId="11" borderId="2" xfId="0" applyFont="1" applyFill="1" applyBorder="1" applyAlignment="1">
      <alignment horizontal="left" vertical="center"/>
    </xf>
    <xf numFmtId="0" fontId="10" fillId="0" borderId="26"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8" fillId="10" borderId="2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8" fillId="10" borderId="18"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3" fillId="11" borderId="5" xfId="0" applyFont="1" applyFill="1" applyBorder="1" applyAlignment="1">
      <alignment horizontal="left" vertical="center"/>
    </xf>
    <xf numFmtId="0" fontId="7" fillId="0" borderId="26" xfId="1" applyFill="1" applyBorder="1" applyAlignment="1" applyProtection="1">
      <alignment horizontal="left" vertical="center" wrapText="1"/>
      <protection locked="0"/>
    </xf>
    <xf numFmtId="0" fontId="7" fillId="0" borderId="39" xfId="1" applyFill="1" applyBorder="1" applyAlignment="1" applyProtection="1">
      <alignment horizontal="left" vertical="center" wrapText="1"/>
      <protection locked="0"/>
    </xf>
    <xf numFmtId="0" fontId="7" fillId="0" borderId="40" xfId="1" applyFill="1" applyBorder="1" applyAlignment="1" applyProtection="1">
      <alignment horizontal="left" vertical="center" wrapText="1"/>
      <protection locked="0"/>
    </xf>
    <xf numFmtId="0" fontId="3" fillId="11" borderId="2" xfId="0" applyFont="1" applyFill="1" applyBorder="1" applyAlignment="1" applyProtection="1">
      <alignment horizontal="left" vertical="center"/>
      <protection locked="0"/>
    </xf>
    <xf numFmtId="0" fontId="3" fillId="11" borderId="2" xfId="3" applyFont="1" applyFill="1" applyBorder="1" applyAlignment="1" applyProtection="1">
      <alignment horizontal="left" vertical="center"/>
      <protection locked="0"/>
    </xf>
    <xf numFmtId="0" fontId="4" fillId="10" borderId="27" xfId="3" applyFont="1" applyFill="1" applyBorder="1" applyAlignment="1" applyProtection="1">
      <alignment horizontal="left" vertical="center" wrapText="1"/>
      <protection locked="0"/>
    </xf>
    <xf numFmtId="0" fontId="4" fillId="10" borderId="22" xfId="3" applyFont="1" applyFill="1" applyBorder="1" applyAlignment="1" applyProtection="1">
      <alignment horizontal="left" vertical="center" wrapText="1"/>
      <protection locked="0"/>
    </xf>
    <xf numFmtId="0" fontId="4" fillId="10" borderId="17" xfId="3" applyFont="1" applyFill="1" applyBorder="1" applyAlignment="1" applyProtection="1">
      <alignment horizontal="left" vertical="center" wrapText="1"/>
      <protection locked="0"/>
    </xf>
    <xf numFmtId="0" fontId="1" fillId="3" borderId="38" xfId="0" applyFont="1" applyFill="1" applyBorder="1" applyAlignment="1" applyProtection="1">
      <alignment horizontal="left" vertical="center" wrapText="1"/>
      <protection locked="0"/>
    </xf>
    <xf numFmtId="0" fontId="4" fillId="10" borderId="4" xfId="3"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3" borderId="37"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4" fillId="10" borderId="28" xfId="3" applyFont="1" applyFill="1" applyBorder="1" applyAlignment="1" applyProtection="1">
      <alignment horizontal="left" vertical="center" wrapText="1"/>
      <protection locked="0"/>
    </xf>
    <xf numFmtId="0" fontId="4" fillId="10" borderId="19" xfId="3" applyFont="1" applyFill="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13"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13" fillId="6" borderId="12"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13" xfId="0" applyFont="1" applyFill="1" applyBorder="1" applyAlignment="1">
      <alignment horizontal="left" vertical="center" wrapText="1"/>
    </xf>
    <xf numFmtId="0" fontId="5" fillId="7" borderId="12" xfId="0" applyFont="1" applyFill="1" applyBorder="1" applyAlignment="1">
      <alignment horizontal="left" vertical="center"/>
    </xf>
    <xf numFmtId="0" fontId="5" fillId="7" borderId="0" xfId="0" applyFont="1" applyFill="1" applyAlignment="1">
      <alignment horizontal="left" vertical="center"/>
    </xf>
    <xf numFmtId="0" fontId="5" fillId="7" borderId="13" xfId="0" applyFont="1" applyFill="1" applyBorder="1" applyAlignment="1">
      <alignment horizontal="left" vertical="center"/>
    </xf>
    <xf numFmtId="0" fontId="11" fillId="5" borderId="0" xfId="0" applyFont="1" applyFill="1" applyAlignment="1">
      <alignment horizontal="left" vertical="center" wrapText="1"/>
    </xf>
    <xf numFmtId="0" fontId="11" fillId="5" borderId="7"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7" fillId="0" borderId="25" xfId="1" applyBorder="1" applyAlignment="1" applyProtection="1">
      <alignment horizontal="left" vertical="center" wrapText="1"/>
      <protection locked="0"/>
    </xf>
    <xf numFmtId="0" fontId="1" fillId="0" borderId="25" xfId="3" applyFont="1" applyBorder="1" applyAlignment="1" applyProtection="1">
      <alignment horizontal="left" vertical="center" wrapText="1"/>
      <protection locked="0"/>
    </xf>
    <xf numFmtId="0" fontId="1" fillId="0" borderId="38" xfId="3"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4" fillId="12" borderId="6"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8"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0" xfId="0" applyFont="1" applyFill="1" applyAlignment="1">
      <alignment horizontal="center" vertical="center"/>
    </xf>
    <xf numFmtId="42" fontId="1" fillId="0" borderId="25" xfId="0" applyNumberFormat="1" applyFont="1" applyBorder="1" applyAlignment="1" applyProtection="1">
      <alignment horizontal="left" vertical="center" wrapText="1"/>
      <protection locked="0"/>
    </xf>
  </cellXfs>
  <cellStyles count="4">
    <cellStyle name="Hipervínculo" xfId="1" builtinId="8"/>
    <cellStyle name="Moneda [0]" xfId="2" builtinId="7"/>
    <cellStyle name="Normal" xfId="0" builtinId="0"/>
    <cellStyle name="Normal 3" xfId="3" xr:uid="{00000000-0005-0000-0000-000003000000}"/>
  </cellStyles>
  <dxfs count="0"/>
  <tableStyles count="0" defaultTableStyle="TableStyleMedium2" defaultPivotStyle="PivotStyleLight16"/>
  <colors>
    <mruColors>
      <color rgb="FF8B73FF"/>
      <color rgb="FF1E117C"/>
      <color rgb="FFEAEADE"/>
      <color rgb="FF5BAE27"/>
      <color rgb="FF00562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2887</xdr:colOff>
      <xdr:row>0</xdr:row>
      <xdr:rowOff>103719</xdr:rowOff>
    </xdr:from>
    <xdr:to>
      <xdr:col>2</xdr:col>
      <xdr:colOff>661263</xdr:colOff>
      <xdr:row>3</xdr:row>
      <xdr:rowOff>17319</xdr:rowOff>
    </xdr:to>
    <xdr:pic>
      <xdr:nvPicPr>
        <xdr:cNvPr id="5" name="Imagen 4" descr="Empleos ESACHS - Trabajos y empleos en Chile, bolsa de trabajo, portal de  empleo | Trabajando.com">
          <a:extLst>
            <a:ext uri="{FF2B5EF4-FFF2-40B4-BE49-F238E27FC236}">
              <a16:creationId xmlns:a16="http://schemas.microsoft.com/office/drawing/2014/main" id="{2C0E1D5B-6EFC-35CB-0510-611D5C8FB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103719"/>
          <a:ext cx="1091330" cy="48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12212</xdr:colOff>
      <xdr:row>1</xdr:row>
      <xdr:rowOff>6107</xdr:rowOff>
    </xdr:from>
    <xdr:to>
      <xdr:col>1</xdr:col>
      <xdr:colOff>1047195</xdr:colOff>
      <xdr:row>3</xdr:row>
      <xdr:rowOff>37314</xdr:rowOff>
    </xdr:to>
    <xdr:pic>
      <xdr:nvPicPr>
        <xdr:cNvPr id="3" name="Imagen 2" descr="Empleos ESACHS - Trabajos y empleos en Chile, bolsa de trabajo, portal de  empleo | Trabajando.com">
          <a:extLst>
            <a:ext uri="{FF2B5EF4-FFF2-40B4-BE49-F238E27FC236}">
              <a16:creationId xmlns:a16="http://schemas.microsoft.com/office/drawing/2014/main" id="{7395465E-8FD0-4963-8B2B-4A38BC160F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64" y="109905"/>
          <a:ext cx="1080721" cy="470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ventas@achsservicios.c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workbookViewId="0">
      <selection activeCell="G8" sqref="G8"/>
    </sheetView>
  </sheetViews>
  <sheetFormatPr baseColWidth="10" defaultColWidth="11.453125" defaultRowHeight="12.5" x14ac:dyDescent="0.25"/>
  <cols>
    <col min="1" max="1" width="2.81640625" style="23" customWidth="1"/>
    <col min="2" max="2" width="33.54296875" style="23" bestFit="1" customWidth="1"/>
    <col min="3" max="3" width="31" style="23" customWidth="1"/>
    <col min="4" max="4" width="11.453125" style="23"/>
    <col min="5" max="5" width="19.81640625" style="23" customWidth="1"/>
    <col min="6" max="6" width="17.81640625" style="23" customWidth="1"/>
    <col min="7" max="16384" width="11.453125" style="23"/>
  </cols>
  <sheetData>
    <row r="2" spans="2:6" ht="18" customHeight="1" x14ac:dyDescent="0.25">
      <c r="B2" s="56" t="s">
        <v>0</v>
      </c>
      <c r="C2" s="40" t="s">
        <v>1</v>
      </c>
      <c r="D2" s="56" t="s">
        <v>2</v>
      </c>
      <c r="E2" s="40" t="s">
        <v>3</v>
      </c>
      <c r="F2" s="40" t="s">
        <v>4</v>
      </c>
    </row>
    <row r="3" spans="2:6" ht="13" x14ac:dyDescent="0.25">
      <c r="B3" s="57" t="s">
        <v>5</v>
      </c>
      <c r="C3" s="57" t="s">
        <v>6</v>
      </c>
      <c r="D3" s="57" t="s">
        <v>7</v>
      </c>
      <c r="E3" s="57" t="s">
        <v>8</v>
      </c>
      <c r="F3" s="57" t="s">
        <v>9</v>
      </c>
    </row>
    <row r="4" spans="2:6" ht="13" x14ac:dyDescent="0.25">
      <c r="B4" s="57" t="s">
        <v>10</v>
      </c>
      <c r="C4" s="57" t="s">
        <v>11</v>
      </c>
      <c r="D4" s="57" t="s">
        <v>12</v>
      </c>
      <c r="E4" s="57" t="s">
        <v>13</v>
      </c>
      <c r="F4" s="57" t="s">
        <v>14</v>
      </c>
    </row>
    <row r="5" spans="2:6" ht="13" x14ac:dyDescent="0.25">
      <c r="B5" s="57" t="s">
        <v>15</v>
      </c>
      <c r="C5" s="57" t="s">
        <v>16</v>
      </c>
      <c r="D5" s="57" t="s">
        <v>17</v>
      </c>
      <c r="F5" s="57" t="s">
        <v>18</v>
      </c>
    </row>
    <row r="6" spans="2:6" ht="13" x14ac:dyDescent="0.25">
      <c r="B6" s="57" t="s">
        <v>19</v>
      </c>
      <c r="C6" s="57" t="s">
        <v>20</v>
      </c>
      <c r="D6" s="57" t="s">
        <v>21</v>
      </c>
    </row>
    <row r="7" spans="2:6" ht="13" x14ac:dyDescent="0.25">
      <c r="D7" s="57" t="s">
        <v>22</v>
      </c>
    </row>
    <row r="8" spans="2:6" ht="13" x14ac:dyDescent="0.25">
      <c r="D8" s="57" t="s">
        <v>23</v>
      </c>
    </row>
    <row r="9" spans="2:6" ht="13" x14ac:dyDescent="0.25">
      <c r="D9" s="57" t="s">
        <v>24</v>
      </c>
    </row>
    <row r="10" spans="2:6" ht="13" x14ac:dyDescent="0.25">
      <c r="D10" s="57" t="s">
        <v>25</v>
      </c>
    </row>
    <row r="11" spans="2:6" ht="13" x14ac:dyDescent="0.25">
      <c r="D11" s="57" t="s">
        <v>26</v>
      </c>
    </row>
    <row r="12" spans="2:6" ht="13" x14ac:dyDescent="0.25">
      <c r="D12" s="57" t="s">
        <v>27</v>
      </c>
    </row>
    <row r="13" spans="2:6" ht="13" x14ac:dyDescent="0.25">
      <c r="D13" s="57" t="s">
        <v>28</v>
      </c>
    </row>
    <row r="14" spans="2:6" ht="13" x14ac:dyDescent="0.25">
      <c r="D14" s="57" t="s">
        <v>29</v>
      </c>
    </row>
    <row r="15" spans="2:6" ht="13" x14ac:dyDescent="0.25">
      <c r="D15" s="57" t="s">
        <v>30</v>
      </c>
    </row>
    <row r="16" spans="2:6" ht="13" x14ac:dyDescent="0.25">
      <c r="D16" s="57" t="s">
        <v>31</v>
      </c>
    </row>
    <row r="17" spans="4:4" ht="13" x14ac:dyDescent="0.25">
      <c r="D17" s="57" t="s">
        <v>32</v>
      </c>
    </row>
    <row r="18" spans="4:4" ht="13" x14ac:dyDescent="0.25">
      <c r="D18" s="57" t="s">
        <v>33</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E117C"/>
  </sheetPr>
  <dimension ref="A1:L41"/>
  <sheetViews>
    <sheetView showGridLines="0" tabSelected="1" view="pageBreakPreview" topLeftCell="A7" zoomScaleNormal="80" zoomScaleSheetLayoutView="100" workbookViewId="0">
      <selection activeCell="N36" sqref="N36"/>
    </sheetView>
  </sheetViews>
  <sheetFormatPr baseColWidth="10" defaultColWidth="11.453125" defaultRowHeight="13" x14ac:dyDescent="0.3"/>
  <cols>
    <col min="1" max="1" width="0.81640625" style="27" customWidth="1"/>
    <col min="2" max="2" width="6.453125" style="27" customWidth="1"/>
    <col min="3" max="3" width="10.54296875" style="27" customWidth="1"/>
    <col min="4" max="4" width="16" style="27" customWidth="1"/>
    <col min="5" max="5" width="12.1796875" style="27" customWidth="1"/>
    <col min="6" max="6" width="11.81640625" style="27" customWidth="1"/>
    <col min="7" max="7" width="9.54296875" style="27" customWidth="1"/>
    <col min="8" max="8" width="17" style="27" customWidth="1"/>
    <col min="9" max="9" width="10" style="27" customWidth="1"/>
    <col min="10" max="10" width="10.1796875" style="27" customWidth="1"/>
    <col min="11" max="11" width="10.26953125" style="27" customWidth="1"/>
    <col min="12" max="12" width="0.7265625" style="27" customWidth="1"/>
    <col min="13" max="16384" width="11.453125" style="27"/>
  </cols>
  <sheetData>
    <row r="1" spans="1:12" ht="10.5" customHeight="1" thickBot="1" x14ac:dyDescent="0.35"/>
    <row r="2" spans="1:12" ht="21" customHeight="1" thickTop="1" x14ac:dyDescent="0.3">
      <c r="A2" s="26"/>
      <c r="C2" s="64"/>
      <c r="D2" s="111" t="s">
        <v>34</v>
      </c>
      <c r="E2" s="112"/>
      <c r="F2" s="112"/>
      <c r="G2" s="112"/>
      <c r="H2" s="112"/>
      <c r="I2" s="112"/>
      <c r="J2" s="112"/>
      <c r="K2" s="113"/>
      <c r="L2" s="28"/>
    </row>
    <row r="3" spans="1:12" ht="13.5" customHeight="1" thickBot="1" x14ac:dyDescent="0.35">
      <c r="A3" s="26"/>
      <c r="D3" s="114"/>
      <c r="E3" s="115"/>
      <c r="F3" s="115"/>
      <c r="G3" s="115"/>
      <c r="H3" s="115"/>
      <c r="I3" s="115"/>
      <c r="J3" s="115"/>
      <c r="K3" s="116"/>
      <c r="L3" s="28"/>
    </row>
    <row r="4" spans="1:12" ht="7.5" customHeight="1" thickTop="1" x14ac:dyDescent="0.3">
      <c r="A4" s="26"/>
      <c r="B4" s="65"/>
      <c r="C4" s="65"/>
      <c r="E4" s="66"/>
      <c r="F4" s="66"/>
      <c r="G4" s="66"/>
      <c r="H4" s="67"/>
      <c r="I4" s="68"/>
      <c r="J4" s="68"/>
      <c r="K4" s="68"/>
      <c r="L4" s="28"/>
    </row>
    <row r="5" spans="1:12" ht="17.25" customHeight="1" x14ac:dyDescent="0.3">
      <c r="A5" s="26"/>
      <c r="B5" s="65"/>
      <c r="C5" s="65"/>
      <c r="D5" s="69"/>
      <c r="E5" s="69"/>
      <c r="F5" s="69"/>
      <c r="G5" s="69"/>
      <c r="H5" s="70"/>
      <c r="I5" s="71"/>
      <c r="J5" s="72" t="s">
        <v>35</v>
      </c>
      <c r="K5" s="73">
        <f ca="1">TODAY()</f>
        <v>45670</v>
      </c>
      <c r="L5" s="28"/>
    </row>
    <row r="6" spans="1:12" ht="6" customHeight="1" x14ac:dyDescent="0.3">
      <c r="A6" s="26"/>
      <c r="B6" s="65"/>
      <c r="C6" s="65"/>
      <c r="D6" s="69"/>
      <c r="E6" s="69"/>
      <c r="F6" s="69"/>
      <c r="G6" s="69"/>
      <c r="H6" s="70"/>
      <c r="I6" s="71"/>
      <c r="J6" s="71"/>
      <c r="K6" s="71"/>
      <c r="L6" s="28"/>
    </row>
    <row r="7" spans="1:12" ht="18" customHeight="1" x14ac:dyDescent="0.3">
      <c r="A7" s="26"/>
      <c r="B7" s="127" t="s">
        <v>36</v>
      </c>
      <c r="C7" s="127"/>
      <c r="D7" s="127"/>
      <c r="E7" s="127"/>
      <c r="F7" s="127"/>
      <c r="G7" s="127"/>
      <c r="H7" s="127"/>
      <c r="I7" s="127"/>
      <c r="J7" s="127"/>
      <c r="K7" s="127"/>
      <c r="L7" s="28"/>
    </row>
    <row r="8" spans="1:12" ht="18" customHeight="1" x14ac:dyDescent="0.3">
      <c r="A8" s="26"/>
      <c r="B8" s="131" t="s">
        <v>37</v>
      </c>
      <c r="C8" s="132"/>
      <c r="D8" s="117"/>
      <c r="E8" s="117"/>
      <c r="F8" s="117"/>
      <c r="G8" s="117"/>
      <c r="H8" s="74" t="s">
        <v>38</v>
      </c>
      <c r="I8" s="117"/>
      <c r="J8" s="117"/>
      <c r="K8" s="117"/>
      <c r="L8" s="28"/>
    </row>
    <row r="9" spans="1:12" ht="18" customHeight="1" x14ac:dyDescent="0.3">
      <c r="A9" s="26"/>
      <c r="B9" s="118" t="s">
        <v>39</v>
      </c>
      <c r="C9" s="119"/>
      <c r="D9" s="120"/>
      <c r="E9" s="120"/>
      <c r="F9" s="120"/>
      <c r="G9" s="120"/>
      <c r="H9" s="75" t="s">
        <v>40</v>
      </c>
      <c r="I9" s="121"/>
      <c r="J9" s="121"/>
      <c r="K9" s="121"/>
      <c r="L9" s="28"/>
    </row>
    <row r="10" spans="1:12" ht="18" customHeight="1" x14ac:dyDescent="0.3">
      <c r="A10" s="26"/>
      <c r="B10" s="118" t="s">
        <v>41</v>
      </c>
      <c r="C10" s="119"/>
      <c r="D10" s="120"/>
      <c r="E10" s="120"/>
      <c r="F10" s="120"/>
      <c r="G10" s="120"/>
      <c r="H10" s="75" t="s">
        <v>42</v>
      </c>
      <c r="I10" s="120"/>
      <c r="J10" s="120"/>
      <c r="K10" s="120"/>
      <c r="L10" s="28"/>
    </row>
    <row r="11" spans="1:12" ht="18" customHeight="1" x14ac:dyDescent="0.3">
      <c r="A11" s="26"/>
      <c r="B11" s="118" t="s">
        <v>43</v>
      </c>
      <c r="C11" s="119"/>
      <c r="D11" s="120"/>
      <c r="E11" s="120"/>
      <c r="F11" s="120"/>
      <c r="G11" s="120"/>
      <c r="H11" s="75" t="s">
        <v>44</v>
      </c>
      <c r="I11" s="120"/>
      <c r="J11" s="120"/>
      <c r="K11" s="120"/>
      <c r="L11" s="28"/>
    </row>
    <row r="12" spans="1:12" ht="18" customHeight="1" x14ac:dyDescent="0.3">
      <c r="A12" s="26"/>
      <c r="B12" s="122" t="s">
        <v>45</v>
      </c>
      <c r="C12" s="123"/>
      <c r="D12" s="124"/>
      <c r="E12" s="124"/>
      <c r="F12" s="124"/>
      <c r="G12" s="124"/>
      <c r="H12" s="125"/>
      <c r="I12" s="124"/>
      <c r="J12" s="124"/>
      <c r="K12" s="126"/>
      <c r="L12" s="28"/>
    </row>
    <row r="13" spans="1:12" ht="18" customHeight="1" x14ac:dyDescent="0.3">
      <c r="A13" s="26"/>
      <c r="B13" s="118" t="s">
        <v>46</v>
      </c>
      <c r="C13" s="119"/>
      <c r="D13" s="128"/>
      <c r="E13" s="129"/>
      <c r="F13" s="129"/>
      <c r="G13" s="130"/>
      <c r="H13" s="82" t="s">
        <v>47</v>
      </c>
      <c r="I13" s="136"/>
      <c r="J13" s="137"/>
      <c r="K13" s="138"/>
      <c r="L13" s="28"/>
    </row>
    <row r="14" spans="1:12" ht="18" customHeight="1" x14ac:dyDescent="0.3">
      <c r="A14" s="26"/>
      <c r="B14" s="118" t="s">
        <v>48</v>
      </c>
      <c r="C14" s="119"/>
      <c r="D14" s="128"/>
      <c r="E14" s="129"/>
      <c r="F14" s="129"/>
      <c r="G14" s="130"/>
      <c r="H14" s="82" t="s">
        <v>42</v>
      </c>
      <c r="I14" s="128"/>
      <c r="J14" s="129"/>
      <c r="K14" s="130"/>
      <c r="L14" s="28"/>
    </row>
    <row r="15" spans="1:12" ht="6" customHeight="1" x14ac:dyDescent="0.3">
      <c r="A15" s="26"/>
      <c r="B15" s="66"/>
      <c r="C15" s="66"/>
      <c r="D15" s="76"/>
      <c r="E15" s="76"/>
      <c r="F15" s="76"/>
      <c r="G15" s="76"/>
      <c r="H15" s="77"/>
      <c r="I15" s="66"/>
      <c r="J15" s="66"/>
      <c r="K15" s="76"/>
      <c r="L15" s="28"/>
    </row>
    <row r="16" spans="1:12" ht="18" customHeight="1" x14ac:dyDescent="0.3">
      <c r="A16" s="26"/>
      <c r="B16" s="122" t="s">
        <v>49</v>
      </c>
      <c r="C16" s="123"/>
      <c r="D16" s="123"/>
      <c r="E16" s="123"/>
      <c r="F16" s="123"/>
      <c r="G16" s="123"/>
      <c r="H16" s="123"/>
      <c r="I16" s="123"/>
      <c r="J16" s="123"/>
      <c r="K16" s="135"/>
      <c r="L16" s="28"/>
    </row>
    <row r="17" spans="1:12" ht="22.5" customHeight="1" x14ac:dyDescent="0.3">
      <c r="A17" s="26"/>
      <c r="B17" s="39" t="s">
        <v>50</v>
      </c>
      <c r="C17" s="39" t="s">
        <v>51</v>
      </c>
      <c r="D17" s="39" t="s">
        <v>52</v>
      </c>
      <c r="E17" s="39" t="s">
        <v>43</v>
      </c>
      <c r="F17" s="40" t="s">
        <v>1</v>
      </c>
      <c r="G17" s="40" t="s">
        <v>3</v>
      </c>
      <c r="H17" s="40" t="s">
        <v>53</v>
      </c>
      <c r="I17" s="39" t="s">
        <v>54</v>
      </c>
      <c r="J17" s="39" t="s">
        <v>55</v>
      </c>
      <c r="K17" s="39" t="s">
        <v>56</v>
      </c>
      <c r="L17" s="28"/>
    </row>
    <row r="18" spans="1:12" ht="22" customHeight="1" x14ac:dyDescent="0.3">
      <c r="A18" s="26"/>
      <c r="B18" s="59"/>
      <c r="C18" s="59"/>
      <c r="D18" s="59"/>
      <c r="E18" s="59"/>
      <c r="F18" s="59"/>
      <c r="G18" s="59"/>
      <c r="H18" s="59"/>
      <c r="I18" s="59"/>
      <c r="J18" s="63"/>
      <c r="K18" s="63"/>
      <c r="L18" s="28"/>
    </row>
    <row r="19" spans="1:12" ht="22" customHeight="1" x14ac:dyDescent="0.3">
      <c r="A19" s="26"/>
      <c r="B19" s="59"/>
      <c r="C19" s="59"/>
      <c r="D19" s="59"/>
      <c r="E19" s="59"/>
      <c r="F19" s="59"/>
      <c r="G19" s="59"/>
      <c r="H19" s="59"/>
      <c r="I19" s="59"/>
      <c r="J19" s="63"/>
      <c r="K19" s="63"/>
      <c r="L19" s="28"/>
    </row>
    <row r="20" spans="1:12" ht="22" customHeight="1" x14ac:dyDescent="0.3">
      <c r="A20" s="26"/>
      <c r="B20" s="59"/>
      <c r="C20" s="59"/>
      <c r="D20" s="59"/>
      <c r="E20" s="59"/>
      <c r="F20" s="59"/>
      <c r="G20" s="59"/>
      <c r="H20" s="59"/>
      <c r="I20" s="59"/>
      <c r="J20" s="63"/>
      <c r="K20" s="63"/>
      <c r="L20" s="28"/>
    </row>
    <row r="21" spans="1:12" ht="22" customHeight="1" x14ac:dyDescent="0.3">
      <c r="A21" s="26"/>
      <c r="B21" s="59"/>
      <c r="C21" s="59"/>
      <c r="D21" s="59"/>
      <c r="E21" s="59"/>
      <c r="F21" s="59"/>
      <c r="G21" s="59"/>
      <c r="H21" s="59"/>
      <c r="I21" s="59"/>
      <c r="J21" s="63"/>
      <c r="K21" s="63"/>
      <c r="L21" s="28"/>
    </row>
    <row r="22" spans="1:12" ht="22" customHeight="1" x14ac:dyDescent="0.3">
      <c r="A22" s="26"/>
      <c r="B22" s="59"/>
      <c r="C22" s="59"/>
      <c r="D22" s="59"/>
      <c r="E22" s="59"/>
      <c r="F22" s="59"/>
      <c r="G22" s="59"/>
      <c r="H22" s="59"/>
      <c r="I22" s="59"/>
      <c r="J22" s="63"/>
      <c r="K22" s="63"/>
      <c r="L22" s="28"/>
    </row>
    <row r="23" spans="1:12" ht="22" customHeight="1" x14ac:dyDescent="0.3">
      <c r="A23" s="26"/>
      <c r="B23" s="59"/>
      <c r="C23" s="59"/>
      <c r="D23" s="59"/>
      <c r="E23" s="59"/>
      <c r="F23" s="59"/>
      <c r="G23" s="59"/>
      <c r="H23" s="59"/>
      <c r="I23" s="59"/>
      <c r="J23" s="63"/>
      <c r="K23" s="63"/>
      <c r="L23" s="28"/>
    </row>
    <row r="24" spans="1:12" ht="22" customHeight="1" x14ac:dyDescent="0.3">
      <c r="A24" s="26"/>
      <c r="B24" s="59"/>
      <c r="C24" s="59"/>
      <c r="D24" s="59"/>
      <c r="E24" s="59"/>
      <c r="F24" s="59"/>
      <c r="G24" s="59"/>
      <c r="H24" s="59"/>
      <c r="I24" s="59"/>
      <c r="J24" s="63"/>
      <c r="K24" s="63"/>
      <c r="L24" s="28"/>
    </row>
    <row r="25" spans="1:12" ht="22" customHeight="1" x14ac:dyDescent="0.3">
      <c r="A25" s="26"/>
      <c r="B25" s="59"/>
      <c r="C25" s="59"/>
      <c r="D25" s="59"/>
      <c r="E25" s="59"/>
      <c r="F25" s="59"/>
      <c r="G25" s="59"/>
      <c r="H25" s="59"/>
      <c r="I25" s="59"/>
      <c r="J25" s="63"/>
      <c r="K25" s="63"/>
      <c r="L25" s="28"/>
    </row>
    <row r="26" spans="1:12" ht="22" customHeight="1" x14ac:dyDescent="0.3">
      <c r="A26" s="26"/>
      <c r="B26" s="59"/>
      <c r="C26" s="59"/>
      <c r="D26" s="59"/>
      <c r="E26" s="59"/>
      <c r="F26" s="59"/>
      <c r="G26" s="59"/>
      <c r="H26" s="59"/>
      <c r="I26" s="59"/>
      <c r="J26" s="63"/>
      <c r="K26" s="63"/>
      <c r="L26" s="28"/>
    </row>
    <row r="27" spans="1:12" ht="22" customHeight="1" x14ac:dyDescent="0.3">
      <c r="A27" s="26"/>
      <c r="B27" s="59"/>
      <c r="C27" s="59"/>
      <c r="D27" s="59"/>
      <c r="E27" s="59"/>
      <c r="F27" s="59"/>
      <c r="G27" s="59"/>
      <c r="H27" s="59"/>
      <c r="I27" s="59"/>
      <c r="J27" s="63"/>
      <c r="K27" s="63"/>
      <c r="L27" s="28"/>
    </row>
    <row r="28" spans="1:12" ht="22" customHeight="1" x14ac:dyDescent="0.3">
      <c r="A28" s="26"/>
      <c r="B28" s="59"/>
      <c r="C28" s="59"/>
      <c r="D28" s="59"/>
      <c r="E28" s="59"/>
      <c r="F28" s="59"/>
      <c r="G28" s="59"/>
      <c r="H28" s="59"/>
      <c r="I28" s="59"/>
      <c r="J28" s="63"/>
      <c r="K28" s="63"/>
      <c r="L28" s="28"/>
    </row>
    <row r="29" spans="1:12" ht="22" customHeight="1" x14ac:dyDescent="0.3">
      <c r="A29" s="26"/>
      <c r="B29" s="59"/>
      <c r="C29" s="59"/>
      <c r="D29" s="59"/>
      <c r="E29" s="59"/>
      <c r="F29" s="59"/>
      <c r="G29" s="59"/>
      <c r="H29" s="59"/>
      <c r="I29" s="59"/>
      <c r="J29" s="63"/>
      <c r="K29" s="63"/>
      <c r="L29" s="28"/>
    </row>
    <row r="30" spans="1:12" ht="22" customHeight="1" x14ac:dyDescent="0.3">
      <c r="A30" s="26"/>
      <c r="B30" s="59"/>
      <c r="C30" s="59"/>
      <c r="D30" s="59"/>
      <c r="E30" s="59"/>
      <c r="F30" s="59"/>
      <c r="G30" s="59"/>
      <c r="H30" s="59"/>
      <c r="I30" s="59"/>
      <c r="J30" s="63"/>
      <c r="K30" s="63"/>
      <c r="L30" s="28"/>
    </row>
    <row r="31" spans="1:12" s="80" customFormat="1" ht="22" customHeight="1" x14ac:dyDescent="0.3">
      <c r="A31" s="78"/>
      <c r="B31" s="59"/>
      <c r="C31" s="59"/>
      <c r="D31" s="59"/>
      <c r="E31" s="59"/>
      <c r="F31" s="59"/>
      <c r="G31" s="59"/>
      <c r="H31" s="59"/>
      <c r="I31" s="59"/>
      <c r="J31" s="63"/>
      <c r="K31" s="63"/>
      <c r="L31" s="79"/>
    </row>
    <row r="32" spans="1:12" s="80" customFormat="1" ht="22" customHeight="1" x14ac:dyDescent="0.3">
      <c r="A32" s="78"/>
      <c r="B32" s="59"/>
      <c r="C32" s="59"/>
      <c r="D32" s="59"/>
      <c r="E32" s="59"/>
      <c r="F32" s="59"/>
      <c r="G32" s="59"/>
      <c r="H32" s="59"/>
      <c r="I32" s="59"/>
      <c r="J32" s="63"/>
      <c r="K32" s="63"/>
      <c r="L32" s="79"/>
    </row>
    <row r="33" spans="1:12" s="80" customFormat="1" ht="22" customHeight="1" x14ac:dyDescent="0.3">
      <c r="A33" s="78"/>
      <c r="B33" s="59"/>
      <c r="C33" s="59"/>
      <c r="D33" s="59"/>
      <c r="E33" s="59"/>
      <c r="F33" s="59"/>
      <c r="G33" s="59"/>
      <c r="H33" s="59"/>
      <c r="I33" s="59"/>
      <c r="J33" s="63"/>
      <c r="K33" s="63"/>
      <c r="L33" s="79"/>
    </row>
    <row r="34" spans="1:12" s="80" customFormat="1" ht="22" customHeight="1" x14ac:dyDescent="0.3">
      <c r="A34" s="78"/>
      <c r="B34" s="59"/>
      <c r="C34" s="59"/>
      <c r="D34" s="59"/>
      <c r="E34" s="59"/>
      <c r="F34" s="59"/>
      <c r="G34" s="59"/>
      <c r="H34" s="59"/>
      <c r="I34" s="59"/>
      <c r="J34" s="63"/>
      <c r="K34" s="63"/>
      <c r="L34" s="79"/>
    </row>
    <row r="35" spans="1:12" s="80" customFormat="1" ht="22" customHeight="1" x14ac:dyDescent="0.3">
      <c r="A35" s="78"/>
      <c r="B35" s="59"/>
      <c r="C35" s="59"/>
      <c r="D35" s="59"/>
      <c r="E35" s="59"/>
      <c r="F35" s="59"/>
      <c r="G35" s="59"/>
      <c r="H35" s="59"/>
      <c r="I35" s="59"/>
      <c r="J35" s="63"/>
      <c r="K35" s="63"/>
      <c r="L35" s="79"/>
    </row>
    <row r="36" spans="1:12" s="80" customFormat="1" ht="22" customHeight="1" x14ac:dyDescent="0.3">
      <c r="A36" s="78"/>
      <c r="B36" s="59"/>
      <c r="C36" s="59"/>
      <c r="D36" s="59"/>
      <c r="E36" s="59"/>
      <c r="F36" s="59"/>
      <c r="G36" s="59"/>
      <c r="H36" s="59"/>
      <c r="I36" s="59"/>
      <c r="J36" s="63"/>
      <c r="K36" s="63"/>
      <c r="L36" s="79"/>
    </row>
    <row r="37" spans="1:12" s="80" customFormat="1" ht="22" customHeight="1" x14ac:dyDescent="0.3">
      <c r="A37" s="78"/>
      <c r="B37" s="59"/>
      <c r="C37" s="59"/>
      <c r="D37" s="59"/>
      <c r="E37" s="59"/>
      <c r="F37" s="59"/>
      <c r="G37" s="59"/>
      <c r="H37" s="59"/>
      <c r="I37" s="59"/>
      <c r="J37" s="63"/>
      <c r="K37" s="63"/>
      <c r="L37" s="79"/>
    </row>
    <row r="38" spans="1:12" s="80" customFormat="1" ht="22" customHeight="1" x14ac:dyDescent="0.3">
      <c r="A38" s="78"/>
      <c r="B38" s="59"/>
      <c r="C38" s="59"/>
      <c r="D38" s="59"/>
      <c r="E38" s="59"/>
      <c r="F38" s="59"/>
      <c r="G38" s="59"/>
      <c r="H38" s="59"/>
      <c r="I38" s="59"/>
      <c r="J38" s="63"/>
      <c r="K38" s="63"/>
      <c r="L38" s="79"/>
    </row>
    <row r="39" spans="1:12" ht="10.5" customHeight="1" x14ac:dyDescent="0.3">
      <c r="A39" s="26"/>
      <c r="B39" s="59"/>
      <c r="L39" s="28"/>
    </row>
    <row r="40" spans="1:12" ht="25.5" customHeight="1" x14ac:dyDescent="0.3">
      <c r="A40" s="26"/>
      <c r="B40" s="133" t="s">
        <v>57</v>
      </c>
      <c r="C40" s="134"/>
      <c r="D40" s="134"/>
      <c r="E40" s="134"/>
      <c r="F40" s="134"/>
      <c r="G40" s="134"/>
      <c r="H40" s="134"/>
      <c r="I40" s="134"/>
      <c r="J40" s="81">
        <f>SUM(J18:J38)</f>
        <v>0</v>
      </c>
      <c r="K40" s="81">
        <f>SUM(K18:K38)</f>
        <v>0</v>
      </c>
      <c r="L40" s="28"/>
    </row>
    <row r="41" spans="1:12" ht="4.5" customHeight="1" x14ac:dyDescent="0.3"/>
  </sheetData>
  <sheetProtection algorithmName="SHA-512" hashValue="xTJ284uJvHJm4dDUTQXn/FDiU9o/MZZZ9/zU4l/KDGR0qXHhRdTmvrwdPjJd5MFNqEZCzUaWoOfX+wcwbE4N6A==" saltValue="AnmgxR98qYYUXwx5bP8Bhw==" spinCount="100000" sheet="1" selectLockedCells="1"/>
  <autoFilter ref="B17:K38" xr:uid="{00000000-0001-0000-0100-000000000000}"/>
  <mergeCells count="23">
    <mergeCell ref="B8:C8"/>
    <mergeCell ref="B10:C10"/>
    <mergeCell ref="B40:I40"/>
    <mergeCell ref="B16:K16"/>
    <mergeCell ref="B13:C13"/>
    <mergeCell ref="I13:K13"/>
    <mergeCell ref="I14:K14"/>
    <mergeCell ref="D2:K3"/>
    <mergeCell ref="D8:G8"/>
    <mergeCell ref="B9:C9"/>
    <mergeCell ref="B14:C14"/>
    <mergeCell ref="B11:C11"/>
    <mergeCell ref="D11:G11"/>
    <mergeCell ref="I9:K9"/>
    <mergeCell ref="I10:K10"/>
    <mergeCell ref="I11:K11"/>
    <mergeCell ref="D10:G10"/>
    <mergeCell ref="D9:G9"/>
    <mergeCell ref="B12:K12"/>
    <mergeCell ref="B7:K7"/>
    <mergeCell ref="I8:K8"/>
    <mergeCell ref="D13:G13"/>
    <mergeCell ref="D14:G14"/>
  </mergeCells>
  <pageMargins left="0.25" right="0.25" top="0.75" bottom="0.75" header="0.3" footer="0.3"/>
  <pageSetup scale="8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LD!$B$3:$B$6</xm:f>
          </x14:formula1>
          <xm:sqref>I11:K11</xm:sqref>
        </x14:dataValidation>
        <x14:dataValidation type="list" allowBlank="1" showInputMessage="1" showErrorMessage="1" xr:uid="{00000000-0002-0000-0100-000002000000}">
          <x14:formula1>
            <xm:f>LD!$C$3:$C$6</xm:f>
          </x14:formula1>
          <xm:sqref>F18:F38</xm:sqref>
        </x14:dataValidation>
        <x14:dataValidation type="list" allowBlank="1" showInputMessage="1" showErrorMessage="1" xr:uid="{00000000-0002-0000-0100-000003000000}">
          <x14:formula1>
            <xm:f>LD!$E$3:$E$4</xm:f>
          </x14:formula1>
          <xm:sqref>G18:G38</xm:sqref>
        </x14:dataValidation>
        <x14:dataValidation type="list" allowBlank="1" showInputMessage="1" showErrorMessage="1" xr:uid="{00000000-0002-0000-0100-000000000000}">
          <x14:formula1>
            <xm:f>LD!$D$3:$D$18</xm:f>
          </x14:formula1>
          <xm:sqref>B18:B39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B73FF"/>
    <pageSetUpPr fitToPage="1"/>
  </sheetPr>
  <dimension ref="A1:Y49"/>
  <sheetViews>
    <sheetView showGridLines="0" view="pageBreakPreview" zoomScale="110" zoomScaleNormal="80" zoomScaleSheetLayoutView="110" workbookViewId="0">
      <selection activeCell="C18" sqref="C18"/>
    </sheetView>
  </sheetViews>
  <sheetFormatPr baseColWidth="10" defaultColWidth="11.453125" defaultRowHeight="13" x14ac:dyDescent="0.3"/>
  <cols>
    <col min="1" max="1" width="0.81640625" style="1" customWidth="1"/>
    <col min="2" max="2" width="16.1796875" style="1" customWidth="1"/>
    <col min="3" max="3" width="13.81640625" style="1" customWidth="1"/>
    <col min="4" max="4" width="22.453125" style="1" customWidth="1"/>
    <col min="5" max="6" width="11.54296875" style="1" customWidth="1"/>
    <col min="7" max="7" width="10.453125" style="1" customWidth="1"/>
    <col min="8" max="8" width="13.54296875" style="1" customWidth="1"/>
    <col min="9" max="9" width="15.453125" style="1" customWidth="1"/>
    <col min="10" max="10" width="0.7265625" style="1" customWidth="1"/>
    <col min="11" max="11" width="1.54296875" style="1" customWidth="1"/>
    <col min="12" max="12" width="13.54296875" style="1" customWidth="1"/>
    <col min="13" max="16384" width="11.453125" style="1"/>
  </cols>
  <sheetData>
    <row r="1" spans="1:10" ht="8.25" customHeight="1" thickBot="1" x14ac:dyDescent="0.35">
      <c r="A1" s="12"/>
      <c r="B1" s="13"/>
      <c r="C1" s="13"/>
      <c r="E1" s="13"/>
      <c r="F1" s="13"/>
      <c r="G1" s="13"/>
      <c r="H1" s="13"/>
      <c r="I1" s="13"/>
      <c r="J1" s="14"/>
    </row>
    <row r="2" spans="1:10" ht="21" customHeight="1" thickTop="1" x14ac:dyDescent="0.3">
      <c r="A2" s="15"/>
      <c r="C2" s="171" t="s">
        <v>58</v>
      </c>
      <c r="D2" s="172"/>
      <c r="E2" s="172"/>
      <c r="F2" s="172"/>
      <c r="G2" s="172"/>
      <c r="H2" s="172"/>
      <c r="I2" s="173"/>
      <c r="J2" s="14"/>
    </row>
    <row r="3" spans="1:10" ht="13.5" customHeight="1" thickBot="1" x14ac:dyDescent="0.35">
      <c r="A3" s="15"/>
      <c r="C3" s="174"/>
      <c r="D3" s="175"/>
      <c r="E3" s="175"/>
      <c r="F3" s="175"/>
      <c r="G3" s="175"/>
      <c r="H3" s="175"/>
      <c r="I3" s="176"/>
      <c r="J3" s="14"/>
    </row>
    <row r="4" spans="1:10" ht="7.5" customHeight="1" thickTop="1" x14ac:dyDescent="0.3">
      <c r="A4" s="15"/>
      <c r="B4" s="3"/>
      <c r="C4" s="3"/>
      <c r="E4" s="5"/>
      <c r="F4" s="5"/>
      <c r="G4" s="8"/>
      <c r="H4" s="8"/>
      <c r="I4" s="8"/>
      <c r="J4" s="14"/>
    </row>
    <row r="5" spans="1:10" ht="17.25" customHeight="1" x14ac:dyDescent="0.3">
      <c r="A5" s="15"/>
      <c r="B5" s="3"/>
      <c r="C5" s="3"/>
      <c r="D5" s="54" t="s">
        <v>59</v>
      </c>
      <c r="E5" s="10"/>
      <c r="F5" s="10"/>
      <c r="G5" s="11"/>
      <c r="H5" s="46" t="s">
        <v>35</v>
      </c>
      <c r="I5" s="47">
        <f ca="1">TODAY()</f>
        <v>45670</v>
      </c>
      <c r="J5" s="16"/>
    </row>
    <row r="6" spans="1:10" ht="19.5" customHeight="1" x14ac:dyDescent="0.3">
      <c r="A6" s="15"/>
      <c r="B6" s="3"/>
      <c r="C6" s="3"/>
      <c r="D6" s="9"/>
      <c r="E6" s="10"/>
      <c r="F6" s="10"/>
      <c r="G6" s="11"/>
      <c r="H6" s="53" t="s">
        <v>60</v>
      </c>
      <c r="I6" s="52" t="s">
        <v>14</v>
      </c>
      <c r="J6" s="16"/>
    </row>
    <row r="7" spans="1:10" s="27" customFormat="1" ht="21" customHeight="1" x14ac:dyDescent="0.3">
      <c r="A7" s="26"/>
      <c r="B7" s="139" t="s">
        <v>61</v>
      </c>
      <c r="C7" s="139"/>
      <c r="D7" s="139"/>
      <c r="E7" s="140" t="s">
        <v>62</v>
      </c>
      <c r="F7" s="140"/>
      <c r="G7" s="140"/>
      <c r="H7" s="140"/>
      <c r="I7" s="140"/>
      <c r="J7" s="28"/>
    </row>
    <row r="8" spans="1:10" s="27" customFormat="1" ht="20.149999999999999" customHeight="1" x14ac:dyDescent="0.3">
      <c r="A8" s="26"/>
      <c r="B8" s="51" t="s">
        <v>37</v>
      </c>
      <c r="C8" s="150">
        <f>Formulario!D8</f>
        <v>0</v>
      </c>
      <c r="D8" s="151"/>
      <c r="E8" s="141" t="s">
        <v>46</v>
      </c>
      <c r="F8" s="142"/>
      <c r="G8" s="143"/>
      <c r="H8" s="144">
        <f>Formulario!D13</f>
        <v>0</v>
      </c>
      <c r="I8" s="144"/>
      <c r="J8" s="28"/>
    </row>
    <row r="9" spans="1:10" s="27" customFormat="1" ht="20.149999999999999" customHeight="1" x14ac:dyDescent="0.3">
      <c r="A9" s="26"/>
      <c r="B9" s="50" t="s">
        <v>63</v>
      </c>
      <c r="C9" s="146">
        <f>Formulario!D9</f>
        <v>0</v>
      </c>
      <c r="D9" s="146"/>
      <c r="E9" s="145" t="s">
        <v>64</v>
      </c>
      <c r="F9" s="145"/>
      <c r="G9" s="145"/>
      <c r="H9" s="146">
        <f>Formulario!D14</f>
        <v>0</v>
      </c>
      <c r="I9" s="146"/>
      <c r="J9" s="28"/>
    </row>
    <row r="10" spans="1:10" s="27" customFormat="1" ht="20.149999999999999" customHeight="1" x14ac:dyDescent="0.3">
      <c r="A10" s="26"/>
      <c r="B10" s="50" t="s">
        <v>41</v>
      </c>
      <c r="C10" s="146">
        <f>Formulario!D10</f>
        <v>0</v>
      </c>
      <c r="D10" s="146"/>
      <c r="E10" s="145" t="s">
        <v>47</v>
      </c>
      <c r="F10" s="145"/>
      <c r="G10" s="145"/>
      <c r="H10" s="146">
        <f>Formulario!I13</f>
        <v>0</v>
      </c>
      <c r="I10" s="146"/>
      <c r="J10" s="28"/>
    </row>
    <row r="11" spans="1:10" s="27" customFormat="1" ht="20.149999999999999" customHeight="1" x14ac:dyDescent="0.3">
      <c r="A11" s="26"/>
      <c r="B11" s="50" t="s">
        <v>43</v>
      </c>
      <c r="C11" s="146">
        <f>Formulario!D11</f>
        <v>0</v>
      </c>
      <c r="D11" s="146"/>
      <c r="E11" s="152" t="s">
        <v>42</v>
      </c>
      <c r="F11" s="145"/>
      <c r="G11" s="153"/>
      <c r="H11" s="146">
        <f>Formulario!I14</f>
        <v>0</v>
      </c>
      <c r="I11" s="146"/>
      <c r="J11" s="28"/>
    </row>
    <row r="12" spans="1:10" s="27" customFormat="1" ht="6" customHeight="1" x14ac:dyDescent="0.3">
      <c r="A12" s="26"/>
      <c r="B12" s="147"/>
      <c r="C12" s="148"/>
      <c r="D12" s="148"/>
      <c r="E12" s="148"/>
      <c r="F12" s="148"/>
      <c r="G12" s="148"/>
      <c r="H12" s="148"/>
      <c r="I12" s="149"/>
      <c r="J12" s="28"/>
    </row>
    <row r="13" spans="1:10" s="30" customFormat="1" ht="21" customHeight="1" x14ac:dyDescent="0.3">
      <c r="A13" s="29"/>
      <c r="B13" s="139" t="s">
        <v>65</v>
      </c>
      <c r="C13" s="139"/>
      <c r="D13" s="139"/>
      <c r="E13" s="139"/>
      <c r="F13" s="139"/>
      <c r="G13" s="139"/>
      <c r="H13" s="139"/>
      <c r="I13" s="139"/>
    </row>
    <row r="14" spans="1:10" s="30" customFormat="1" ht="20.149999999999999" customHeight="1" x14ac:dyDescent="0.3">
      <c r="A14" s="29"/>
      <c r="B14" s="48" t="s">
        <v>66</v>
      </c>
      <c r="C14" s="180" t="s">
        <v>67</v>
      </c>
      <c r="D14" s="181"/>
      <c r="E14" s="142" t="s">
        <v>68</v>
      </c>
      <c r="F14" s="142"/>
      <c r="G14" s="142"/>
      <c r="H14" s="179" t="s">
        <v>69</v>
      </c>
      <c r="I14" s="179"/>
    </row>
    <row r="15" spans="1:10" s="30" customFormat="1" ht="20.149999999999999" customHeight="1" x14ac:dyDescent="0.3">
      <c r="A15" s="29"/>
      <c r="B15" s="49" t="s">
        <v>63</v>
      </c>
      <c r="C15" s="154" t="s">
        <v>70</v>
      </c>
      <c r="D15" s="154"/>
      <c r="E15" s="145" t="s">
        <v>71</v>
      </c>
      <c r="F15" s="145"/>
      <c r="G15" s="145"/>
      <c r="H15" s="178">
        <v>970110232</v>
      </c>
      <c r="I15" s="178"/>
    </row>
    <row r="16" spans="1:10" s="30" customFormat="1" ht="20.149999999999999" customHeight="1" x14ac:dyDescent="0.3">
      <c r="A16" s="29"/>
      <c r="B16" s="49" t="s">
        <v>41</v>
      </c>
      <c r="C16" s="154" t="s">
        <v>72</v>
      </c>
      <c r="D16" s="154"/>
      <c r="E16" s="145" t="s">
        <v>47</v>
      </c>
      <c r="F16" s="145"/>
      <c r="G16" s="145"/>
      <c r="H16" s="177" t="s">
        <v>73</v>
      </c>
      <c r="I16" s="178"/>
    </row>
    <row r="17" spans="1:15" s="30" customFormat="1" ht="20.149999999999999" customHeight="1" x14ac:dyDescent="0.3">
      <c r="A17" s="29"/>
      <c r="B17" s="49" t="s">
        <v>74</v>
      </c>
      <c r="C17" s="187">
        <f>I35</f>
        <v>0</v>
      </c>
      <c r="D17" s="154"/>
      <c r="E17" s="145" t="s">
        <v>75</v>
      </c>
      <c r="F17" s="145"/>
      <c r="G17" s="145"/>
      <c r="H17" s="178" t="s">
        <v>76</v>
      </c>
      <c r="I17" s="178"/>
    </row>
    <row r="18" spans="1:15" ht="6" customHeight="1" x14ac:dyDescent="0.3">
      <c r="A18" s="15"/>
      <c r="B18" s="4"/>
      <c r="C18" s="4"/>
      <c r="D18" s="6"/>
      <c r="E18" s="7"/>
      <c r="F18" s="7"/>
      <c r="G18" s="4"/>
      <c r="H18" s="4"/>
      <c r="I18" s="6"/>
      <c r="J18" s="16"/>
    </row>
    <row r="19" spans="1:15" ht="18" customHeight="1" x14ac:dyDescent="0.3">
      <c r="A19" s="15"/>
      <c r="B19" s="122" t="s">
        <v>49</v>
      </c>
      <c r="C19" s="123"/>
      <c r="D19" s="123"/>
      <c r="E19" s="123"/>
      <c r="F19" s="123"/>
      <c r="G19" s="123"/>
      <c r="H19" s="123"/>
      <c r="I19" s="135"/>
      <c r="J19" s="16"/>
      <c r="L19" s="25" t="s">
        <v>82</v>
      </c>
    </row>
    <row r="20" spans="1:15" ht="24" x14ac:dyDescent="0.3">
      <c r="A20" s="15"/>
      <c r="B20" s="39" t="s">
        <v>51</v>
      </c>
      <c r="C20" s="39" t="s">
        <v>41</v>
      </c>
      <c r="D20" s="39" t="s">
        <v>43</v>
      </c>
      <c r="E20" s="39" t="s">
        <v>77</v>
      </c>
      <c r="F20" s="39" t="s">
        <v>78</v>
      </c>
      <c r="G20" s="39" t="s">
        <v>55</v>
      </c>
      <c r="H20" s="39" t="s">
        <v>56</v>
      </c>
      <c r="I20" s="39" t="s">
        <v>57</v>
      </c>
      <c r="J20" s="16"/>
      <c r="L20" s="55" t="s">
        <v>124</v>
      </c>
      <c r="O20" s="38"/>
    </row>
    <row r="21" spans="1:15" s="2" customFormat="1" ht="23" customHeight="1" x14ac:dyDescent="0.3">
      <c r="A21" s="17"/>
      <c r="B21" s="41">
        <f>Formulario!C18</f>
        <v>0</v>
      </c>
      <c r="C21" s="41">
        <f>Formulario!D18</f>
        <v>0</v>
      </c>
      <c r="D21" s="41">
        <f>Formulario!E18</f>
        <v>0</v>
      </c>
      <c r="E21" s="43">
        <f>IF(Formulario!G18="Entrega de dosis",9990,IF(Formulario!G18="Inoculación",10490,0))</f>
        <v>0</v>
      </c>
      <c r="F21" s="43">
        <f>IF(Formulario!F18="RM (dentro de anillo Vespucio)",30000,IF(Formulario!F18="Regiones",30000,IF(Formulario!F18="RM (fuera de anillo Vespucio)",45000,IF(Formulario!F18="Zonas extremas",70000,0))))</f>
        <v>0</v>
      </c>
      <c r="G21" s="44">
        <f>Formulario!J18</f>
        <v>0</v>
      </c>
      <c r="H21" s="42">
        <f>+Formulario!K18</f>
        <v>0</v>
      </c>
      <c r="I21" s="45">
        <f t="shared" ref="I21:I33" si="0">(E21*G21)+(F21*H21)</f>
        <v>0</v>
      </c>
      <c r="J21" s="18"/>
      <c r="L21" s="55" t="s">
        <v>125</v>
      </c>
      <c r="M21" s="37"/>
      <c r="N21" s="1"/>
      <c r="O21" s="37"/>
    </row>
    <row r="22" spans="1:15" s="2" customFormat="1" ht="23" customHeight="1" x14ac:dyDescent="0.3">
      <c r="A22" s="17"/>
      <c r="B22" s="41">
        <f>Formulario!C19</f>
        <v>0</v>
      </c>
      <c r="C22" s="41">
        <f>Formulario!D19</f>
        <v>0</v>
      </c>
      <c r="D22" s="41">
        <f>Formulario!E19</f>
        <v>0</v>
      </c>
      <c r="E22" s="43">
        <f>IF(Formulario!G19="Entrega de dosis",9990,IF(Formulario!G19="Inoculación",10490,0))</f>
        <v>0</v>
      </c>
      <c r="F22" s="43">
        <f>IF(Formulario!F19="RM (dentro de anillo Vespucio)",30000,IF(Formulario!F19="Regiones",30000,IF(Formulario!F19="RM (fuera de anillo Vespucio)",45000,IF(Formulario!F19="Zonas extremas",70000,0))))</f>
        <v>0</v>
      </c>
      <c r="G22" s="44">
        <f>Formulario!J19</f>
        <v>0</v>
      </c>
      <c r="H22" s="42">
        <f>+Formulario!K19</f>
        <v>0</v>
      </c>
      <c r="I22" s="45">
        <f t="shared" si="0"/>
        <v>0</v>
      </c>
      <c r="J22" s="18"/>
      <c r="L22" s="1"/>
      <c r="M22" s="37"/>
      <c r="N22" s="1"/>
      <c r="O22" s="37"/>
    </row>
    <row r="23" spans="1:15" s="2" customFormat="1" ht="23" customHeight="1" x14ac:dyDescent="0.3">
      <c r="A23" s="17"/>
      <c r="B23" s="41">
        <f>Formulario!C20</f>
        <v>0</v>
      </c>
      <c r="C23" s="41">
        <f>Formulario!D20</f>
        <v>0</v>
      </c>
      <c r="D23" s="41">
        <f>Formulario!E20</f>
        <v>0</v>
      </c>
      <c r="E23" s="43">
        <f>IF(Formulario!G20="Entrega de dosis",9990,IF(Formulario!G20="Inoculación",10490,0))</f>
        <v>0</v>
      </c>
      <c r="F23" s="43">
        <f>IF(Formulario!F20="RM (dentro de anillo Vespucio)",30000,IF(Formulario!F20="Regiones",30000,IF(Formulario!F20="RM (fuera de anillo Vespucio)",45000,IF(Formulario!F20="Zonas extremas",70000,0))))</f>
        <v>0</v>
      </c>
      <c r="G23" s="44">
        <f>Formulario!J20</f>
        <v>0</v>
      </c>
      <c r="H23" s="42">
        <f>+Formulario!K20</f>
        <v>0</v>
      </c>
      <c r="I23" s="45">
        <f t="shared" si="0"/>
        <v>0</v>
      </c>
      <c r="J23" s="18"/>
      <c r="L23" s="1"/>
      <c r="M23" s="37"/>
      <c r="N23" s="1"/>
      <c r="O23" s="37"/>
    </row>
    <row r="24" spans="1:15" s="2" customFormat="1" ht="23" customHeight="1" x14ac:dyDescent="0.3">
      <c r="A24" s="17"/>
      <c r="B24" s="41">
        <f>Formulario!C21</f>
        <v>0</v>
      </c>
      <c r="C24" s="41">
        <f>Formulario!D21</f>
        <v>0</v>
      </c>
      <c r="D24" s="41">
        <f>Formulario!E21</f>
        <v>0</v>
      </c>
      <c r="E24" s="43">
        <f>IF(Formulario!G21="Entrega de dosis",9990,IF(Formulario!G21="Inoculación",10490,0))</f>
        <v>0</v>
      </c>
      <c r="F24" s="43">
        <f>IF(Formulario!F21="RM (dentro de anillo Vespucio)",30000,IF(Formulario!F21="Regiones",30000,IF(Formulario!F21="RM (fuera de anillo Vespucio)",45000,IF(Formulario!F21="Zonas extremas",70000,0))))</f>
        <v>0</v>
      </c>
      <c r="G24" s="44">
        <f>Formulario!J21</f>
        <v>0</v>
      </c>
      <c r="H24" s="42">
        <f>+Formulario!K21</f>
        <v>0</v>
      </c>
      <c r="I24" s="45">
        <f t="shared" si="0"/>
        <v>0</v>
      </c>
      <c r="J24" s="18"/>
      <c r="L24" s="1"/>
      <c r="M24" s="37"/>
      <c r="N24" s="1"/>
      <c r="O24" s="37"/>
    </row>
    <row r="25" spans="1:15" s="2" customFormat="1" ht="23" customHeight="1" x14ac:dyDescent="0.3">
      <c r="A25" s="17"/>
      <c r="B25" s="41">
        <f>Formulario!C22</f>
        <v>0</v>
      </c>
      <c r="C25" s="41">
        <f>Formulario!D22</f>
        <v>0</v>
      </c>
      <c r="D25" s="41">
        <f>Formulario!E22</f>
        <v>0</v>
      </c>
      <c r="E25" s="43">
        <f>IF(Formulario!G22="Entrega de dosis",9990,IF(Formulario!G22="Inoculación",10490,0))</f>
        <v>0</v>
      </c>
      <c r="F25" s="43">
        <f>IF(Formulario!F22="RM (dentro de anillo Vespucio)",30000,IF(Formulario!F22="Regiones",30000,IF(Formulario!F22="RM (fuera de anillo Vespucio)",45000,IF(Formulario!F22="Zonas extremas",70000,0))))</f>
        <v>0</v>
      </c>
      <c r="G25" s="44">
        <f>Formulario!J22</f>
        <v>0</v>
      </c>
      <c r="H25" s="42">
        <f>+Formulario!K22</f>
        <v>0</v>
      </c>
      <c r="I25" s="45">
        <f t="shared" si="0"/>
        <v>0</v>
      </c>
      <c r="J25" s="18"/>
      <c r="L25" s="1"/>
      <c r="M25" s="37"/>
      <c r="N25" s="1"/>
      <c r="O25" s="37"/>
    </row>
    <row r="26" spans="1:15" ht="23" customHeight="1" x14ac:dyDescent="0.3">
      <c r="A26" s="15"/>
      <c r="B26" s="41">
        <f>Formulario!C23</f>
        <v>0</v>
      </c>
      <c r="C26" s="41">
        <f>Formulario!D23</f>
        <v>0</v>
      </c>
      <c r="D26" s="41">
        <f>Formulario!E23</f>
        <v>0</v>
      </c>
      <c r="E26" s="43">
        <f>IF(Formulario!G23="Entrega de dosis",9990,IF(Formulario!G23="Inoculación",10490,0))</f>
        <v>0</v>
      </c>
      <c r="F26" s="43">
        <f>IF(Formulario!F23="RM (dentro de anillo Vespucio)",30000,IF(Formulario!F23="Regiones",30000,IF(Formulario!F23="RM (fuera de anillo Vespucio)",45000,IF(Formulario!F23="Zonas extremas",70000,0))))</f>
        <v>0</v>
      </c>
      <c r="G26" s="44">
        <f>Formulario!J23</f>
        <v>0</v>
      </c>
      <c r="H26" s="42">
        <f>+Formulario!K23</f>
        <v>0</v>
      </c>
      <c r="I26" s="45">
        <f t="shared" si="0"/>
        <v>0</v>
      </c>
      <c r="J26" s="16"/>
      <c r="M26" s="37"/>
      <c r="O26" s="37"/>
    </row>
    <row r="27" spans="1:15" ht="23" customHeight="1" x14ac:dyDescent="0.3">
      <c r="A27" s="15"/>
      <c r="B27" s="41">
        <f>Formulario!C24</f>
        <v>0</v>
      </c>
      <c r="C27" s="41">
        <f>Formulario!D24</f>
        <v>0</v>
      </c>
      <c r="D27" s="41">
        <f>Formulario!E24</f>
        <v>0</v>
      </c>
      <c r="E27" s="43">
        <f>IF(Formulario!G24="Entrega de dosis",9990,IF(Formulario!G24="Inoculación",10490,0))</f>
        <v>0</v>
      </c>
      <c r="F27" s="43">
        <f>IF(Formulario!F24="RM (dentro de anillo Vespucio)",30000,IF(Formulario!F24="Regiones",30000,IF(Formulario!F24="RM (fuera de anillo Vespucio)",45000,IF(Formulario!F24="Zonas extremas",70000,0))))</f>
        <v>0</v>
      </c>
      <c r="G27" s="44">
        <f>Formulario!J24</f>
        <v>0</v>
      </c>
      <c r="H27" s="42">
        <f>+Formulario!K24</f>
        <v>0</v>
      </c>
      <c r="I27" s="45">
        <f t="shared" si="0"/>
        <v>0</v>
      </c>
      <c r="J27" s="16"/>
      <c r="M27" s="37"/>
      <c r="O27" s="37"/>
    </row>
    <row r="28" spans="1:15" ht="23" customHeight="1" x14ac:dyDescent="0.3">
      <c r="A28" s="15"/>
      <c r="B28" s="41">
        <f>Formulario!C25</f>
        <v>0</v>
      </c>
      <c r="C28" s="41">
        <f>Formulario!D25</f>
        <v>0</v>
      </c>
      <c r="D28" s="41">
        <f>Formulario!E25</f>
        <v>0</v>
      </c>
      <c r="E28" s="43">
        <f>IF(Formulario!G25="Entrega de dosis",9990,IF(Formulario!G25="Inoculación",10490,0))</f>
        <v>0</v>
      </c>
      <c r="F28" s="43">
        <f>IF(Formulario!F25="RM (dentro de anillo Vespucio)",30000,IF(Formulario!F25="Regiones",30000,IF(Formulario!F25="RM (fuera de anillo Vespucio)",45000,IF(Formulario!F25="Zonas extremas",70000,0))))</f>
        <v>0</v>
      </c>
      <c r="G28" s="44">
        <f>Formulario!J25</f>
        <v>0</v>
      </c>
      <c r="H28" s="42">
        <f>+Formulario!K25</f>
        <v>0</v>
      </c>
      <c r="I28" s="45">
        <f t="shared" si="0"/>
        <v>0</v>
      </c>
      <c r="J28" s="16"/>
      <c r="M28" s="37"/>
      <c r="O28" s="37"/>
    </row>
    <row r="29" spans="1:15" ht="23" customHeight="1" x14ac:dyDescent="0.3">
      <c r="A29" s="15"/>
      <c r="B29" s="41">
        <f>Formulario!C26</f>
        <v>0</v>
      </c>
      <c r="C29" s="41">
        <f>Formulario!D26</f>
        <v>0</v>
      </c>
      <c r="D29" s="41">
        <f>Formulario!E26</f>
        <v>0</v>
      </c>
      <c r="E29" s="43">
        <f>IF(Formulario!G26="Entrega de dosis",9990,IF(Formulario!G26="Inoculación",10490,0))</f>
        <v>0</v>
      </c>
      <c r="F29" s="43">
        <f>IF(Formulario!F26="RM (dentro de anillo Vespucio)",30000,IF(Formulario!F26="Regiones",30000,IF(Formulario!F26="RM (fuera de anillo Vespucio)",45000,IF(Formulario!F26="Zonas extremas",70000,0))))</f>
        <v>0</v>
      </c>
      <c r="G29" s="44">
        <f>Formulario!J26</f>
        <v>0</v>
      </c>
      <c r="H29" s="42">
        <f>+Formulario!K26</f>
        <v>0</v>
      </c>
      <c r="I29" s="45">
        <f t="shared" si="0"/>
        <v>0</v>
      </c>
      <c r="J29" s="16"/>
      <c r="M29" s="37"/>
      <c r="O29" s="37"/>
    </row>
    <row r="30" spans="1:15" ht="23" customHeight="1" x14ac:dyDescent="0.3">
      <c r="A30" s="15"/>
      <c r="B30" s="41">
        <f>Formulario!C27</f>
        <v>0</v>
      </c>
      <c r="C30" s="41">
        <f>Formulario!D27</f>
        <v>0</v>
      </c>
      <c r="D30" s="41">
        <f>Formulario!E27</f>
        <v>0</v>
      </c>
      <c r="E30" s="43">
        <f>IF(Formulario!G27="Entrega de dosis",9990,IF(Formulario!G27="Inoculación",10490,0))</f>
        <v>0</v>
      </c>
      <c r="F30" s="43">
        <f>IF(Formulario!F27="RM (dentro de anillo Vespucio)",30000,IF(Formulario!F27="Regiones",30000,IF(Formulario!F27="RM (fuera de anillo Vespucio)",45000,IF(Formulario!F27="Zonas extremas",70000,0))))</f>
        <v>0</v>
      </c>
      <c r="G30" s="44">
        <f>Formulario!J27</f>
        <v>0</v>
      </c>
      <c r="H30" s="42">
        <f>+Formulario!K27</f>
        <v>0</v>
      </c>
      <c r="I30" s="45">
        <f t="shared" si="0"/>
        <v>0</v>
      </c>
      <c r="J30" s="16"/>
      <c r="M30" s="37"/>
      <c r="O30" s="37"/>
    </row>
    <row r="31" spans="1:15" ht="23" customHeight="1" x14ac:dyDescent="0.3">
      <c r="A31" s="15"/>
      <c r="B31" s="41">
        <f>Formulario!C28</f>
        <v>0</v>
      </c>
      <c r="C31" s="41">
        <f>Formulario!D28</f>
        <v>0</v>
      </c>
      <c r="D31" s="41">
        <f>Formulario!E28</f>
        <v>0</v>
      </c>
      <c r="E31" s="43">
        <f>IF(Formulario!G28="Entrega de dosis",9990,IF(Formulario!G28="Inoculación",10490,0))</f>
        <v>0</v>
      </c>
      <c r="F31" s="43">
        <f>IF(Formulario!F28="RM (dentro de anillo Vespucio)",30000,IF(Formulario!F28="Regiones",30000,IF(Formulario!F28="RM (fuera de anillo Vespucio)",45000,IF(Formulario!F28="Zonas extremas",70000,0))))</f>
        <v>0</v>
      </c>
      <c r="G31" s="44">
        <f>Formulario!J28</f>
        <v>0</v>
      </c>
      <c r="H31" s="42">
        <f>+Formulario!K28</f>
        <v>0</v>
      </c>
      <c r="I31" s="45">
        <f t="shared" si="0"/>
        <v>0</v>
      </c>
      <c r="J31" s="16"/>
      <c r="M31" s="37"/>
      <c r="O31" s="37"/>
    </row>
    <row r="32" spans="1:15" ht="23" customHeight="1" x14ac:dyDescent="0.3">
      <c r="A32" s="15"/>
      <c r="B32" s="41">
        <f>Formulario!C29</f>
        <v>0</v>
      </c>
      <c r="C32" s="41">
        <f>Formulario!D29</f>
        <v>0</v>
      </c>
      <c r="D32" s="41">
        <f>Formulario!E29</f>
        <v>0</v>
      </c>
      <c r="E32" s="43">
        <f>IF(Formulario!G29="Entrega de dosis",9990,IF(Formulario!G29="Inoculación",10490,0))</f>
        <v>0</v>
      </c>
      <c r="F32" s="43">
        <f>IF(Formulario!F29="RM (dentro de anillo Vespucio)",30000,IF(Formulario!F29="Regiones",30000,IF(Formulario!F29="RM (fuera de anillo Vespucio)",45000,IF(Formulario!F29="Zonas extremas",70000,0))))</f>
        <v>0</v>
      </c>
      <c r="G32" s="44">
        <f>Formulario!J29</f>
        <v>0</v>
      </c>
      <c r="H32" s="42">
        <f>+Formulario!K29</f>
        <v>0</v>
      </c>
      <c r="I32" s="45">
        <f t="shared" si="0"/>
        <v>0</v>
      </c>
      <c r="J32" s="16"/>
      <c r="M32" s="37"/>
      <c r="O32" s="37"/>
    </row>
    <row r="33" spans="1:25" ht="23" customHeight="1" x14ac:dyDescent="0.3">
      <c r="A33" s="15"/>
      <c r="B33" s="41">
        <f>Formulario!C30</f>
        <v>0</v>
      </c>
      <c r="C33" s="41">
        <f>Formulario!D30</f>
        <v>0</v>
      </c>
      <c r="D33" s="41">
        <f>Formulario!E30</f>
        <v>0</v>
      </c>
      <c r="E33" s="43">
        <f>IF(Formulario!G30="Entrega de dosis",9990,IF(Formulario!G30="Inoculación",10490,0))</f>
        <v>0</v>
      </c>
      <c r="F33" s="43">
        <f>IF(Formulario!F30="RM (dentro de anillo Vespucio)",30000,IF(Formulario!F30="Regiones",30000,IF(Formulario!F30="RM (fuera de anillo Vespucio)",45000,IF(Formulario!F30="Zonas extremas",70000,0))))</f>
        <v>0</v>
      </c>
      <c r="G33" s="44">
        <f>Formulario!J30</f>
        <v>0</v>
      </c>
      <c r="H33" s="42">
        <f>+Formulario!K30</f>
        <v>0</v>
      </c>
      <c r="I33" s="45">
        <f t="shared" si="0"/>
        <v>0</v>
      </c>
      <c r="J33" s="16"/>
      <c r="M33" s="37"/>
      <c r="O33" s="37"/>
    </row>
    <row r="34" spans="1:25" ht="18" customHeight="1" x14ac:dyDescent="0.3">
      <c r="A34" s="15"/>
      <c r="B34" s="170" t="s">
        <v>79</v>
      </c>
      <c r="C34" s="170"/>
      <c r="D34" s="170"/>
      <c r="E34" s="170"/>
      <c r="F34" s="170"/>
      <c r="G34" s="85">
        <f>SUM(G21:G33)</f>
        <v>0</v>
      </c>
      <c r="H34" s="84">
        <f>SUM(H21:H33)</f>
        <v>0</v>
      </c>
      <c r="I34" s="45"/>
      <c r="J34" s="16"/>
      <c r="M34" s="37"/>
      <c r="O34" s="37"/>
    </row>
    <row r="35" spans="1:25" ht="18" customHeight="1" x14ac:dyDescent="0.3">
      <c r="A35" s="15"/>
      <c r="B35" s="161" t="s">
        <v>80</v>
      </c>
      <c r="C35" s="161"/>
      <c r="D35" s="161"/>
      <c r="E35" s="161"/>
      <c r="F35" s="161"/>
      <c r="G35" s="161"/>
      <c r="H35" s="161"/>
      <c r="I35" s="83">
        <f>SUM(I21:I33)</f>
        <v>0</v>
      </c>
      <c r="J35" s="16"/>
      <c r="L35" s="1" t="s">
        <v>130</v>
      </c>
    </row>
    <row r="36" spans="1:25" ht="32.15" customHeight="1" x14ac:dyDescent="0.3">
      <c r="A36" s="15"/>
      <c r="B36" s="168" t="s">
        <v>123</v>
      </c>
      <c r="C36" s="168"/>
      <c r="D36" s="168"/>
      <c r="E36" s="168"/>
      <c r="F36" s="168"/>
      <c r="G36" s="168"/>
      <c r="H36" s="168"/>
      <c r="I36" s="169"/>
      <c r="J36" s="16"/>
    </row>
    <row r="37" spans="1:25" ht="16.5" customHeight="1" x14ac:dyDescent="0.3">
      <c r="A37" s="15"/>
      <c r="B37" s="165" t="s">
        <v>81</v>
      </c>
      <c r="C37" s="166"/>
      <c r="D37" s="166"/>
      <c r="E37" s="166"/>
      <c r="F37" s="166"/>
      <c r="G37" s="166"/>
      <c r="H37" s="166"/>
      <c r="I37" s="167"/>
      <c r="J37" s="16"/>
      <c r="L37" s="25" t="s">
        <v>82</v>
      </c>
    </row>
    <row r="38" spans="1:25" s="21" customFormat="1" ht="27" customHeight="1" x14ac:dyDescent="0.3">
      <c r="A38" s="22"/>
      <c r="B38" s="158" t="s">
        <v>83</v>
      </c>
      <c r="C38" s="159"/>
      <c r="D38" s="159"/>
      <c r="E38" s="159"/>
      <c r="F38" s="159"/>
      <c r="G38" s="159"/>
      <c r="H38" s="159"/>
      <c r="I38" s="160"/>
      <c r="J38" s="19"/>
      <c r="K38" s="19"/>
      <c r="L38" s="55" t="s">
        <v>84</v>
      </c>
      <c r="M38" s="24" t="s">
        <v>85</v>
      </c>
      <c r="N38" s="19"/>
      <c r="O38" s="20"/>
      <c r="P38" s="20"/>
      <c r="Q38" s="20"/>
      <c r="R38" s="20"/>
      <c r="S38" s="20"/>
      <c r="T38" s="20"/>
      <c r="U38" s="20"/>
      <c r="V38" s="20"/>
      <c r="W38" s="20"/>
      <c r="X38" s="20"/>
      <c r="Y38" s="20"/>
    </row>
    <row r="39" spans="1:25" s="21" customFormat="1" ht="15" customHeight="1" x14ac:dyDescent="0.3">
      <c r="A39" s="22"/>
      <c r="B39" s="158" t="s">
        <v>86</v>
      </c>
      <c r="C39" s="159"/>
      <c r="D39" s="159"/>
      <c r="E39" s="159"/>
      <c r="F39" s="159"/>
      <c r="G39" s="159"/>
      <c r="H39" s="159"/>
      <c r="I39" s="160"/>
      <c r="J39" s="19"/>
      <c r="K39" s="19"/>
      <c r="L39" s="24" t="s">
        <v>87</v>
      </c>
      <c r="M39" s="19"/>
      <c r="N39" s="19"/>
      <c r="O39" s="20"/>
      <c r="P39" s="20"/>
      <c r="Q39" s="20"/>
      <c r="R39" s="20"/>
      <c r="S39" s="20"/>
      <c r="T39" s="20"/>
      <c r="U39" s="20"/>
      <c r="V39" s="20"/>
      <c r="W39" s="20"/>
      <c r="X39" s="20"/>
      <c r="Y39" s="20"/>
    </row>
    <row r="40" spans="1:25" s="21" customFormat="1" ht="15" customHeight="1" x14ac:dyDescent="0.3">
      <c r="A40" s="22"/>
      <c r="B40" s="158" t="s">
        <v>88</v>
      </c>
      <c r="C40" s="159"/>
      <c r="D40" s="159"/>
      <c r="E40" s="159"/>
      <c r="F40" s="159"/>
      <c r="G40" s="159"/>
      <c r="H40" s="159"/>
      <c r="I40" s="160"/>
      <c r="J40" s="19"/>
      <c r="K40" s="19"/>
      <c r="L40" s="24" t="s">
        <v>87</v>
      </c>
      <c r="M40" s="19"/>
      <c r="N40" s="19"/>
      <c r="O40" s="20"/>
      <c r="P40" s="20"/>
      <c r="Q40" s="20"/>
      <c r="R40" s="20"/>
      <c r="S40" s="20"/>
      <c r="T40" s="20"/>
      <c r="U40" s="20"/>
      <c r="V40" s="20"/>
      <c r="W40" s="20"/>
      <c r="X40" s="20"/>
      <c r="Y40" s="20"/>
    </row>
    <row r="41" spans="1:25" s="34" customFormat="1" ht="15" customHeight="1" x14ac:dyDescent="0.25">
      <c r="A41" s="31"/>
      <c r="B41" s="162" t="s">
        <v>127</v>
      </c>
      <c r="C41" s="163"/>
      <c r="D41" s="163"/>
      <c r="E41" s="163"/>
      <c r="F41" s="163"/>
      <c r="G41" s="163"/>
      <c r="H41" s="163"/>
      <c r="I41" s="164"/>
      <c r="J41" s="32"/>
      <c r="K41" s="32"/>
      <c r="L41" s="24" t="s">
        <v>126</v>
      </c>
      <c r="M41" s="32"/>
      <c r="N41" s="32"/>
      <c r="O41" s="33"/>
      <c r="P41" s="33"/>
      <c r="Q41" s="33"/>
      <c r="R41" s="33"/>
      <c r="S41" s="33"/>
      <c r="T41" s="33"/>
      <c r="U41" s="33"/>
      <c r="V41" s="33"/>
      <c r="W41" s="33"/>
      <c r="X41" s="33"/>
      <c r="Y41" s="33"/>
    </row>
    <row r="42" spans="1:25" s="34" customFormat="1" ht="29.15" customHeight="1" x14ac:dyDescent="0.25">
      <c r="A42" s="31"/>
      <c r="B42" s="158" t="s">
        <v>89</v>
      </c>
      <c r="C42" s="159"/>
      <c r="D42" s="159"/>
      <c r="E42" s="159"/>
      <c r="F42" s="159"/>
      <c r="G42" s="159"/>
      <c r="H42" s="159"/>
      <c r="I42" s="160"/>
      <c r="J42" s="32"/>
      <c r="K42" s="32"/>
      <c r="L42" s="24" t="s">
        <v>126</v>
      </c>
      <c r="M42" s="32"/>
      <c r="N42" s="32"/>
      <c r="O42" s="33"/>
      <c r="P42" s="33"/>
      <c r="Q42" s="33"/>
      <c r="R42" s="33"/>
      <c r="S42" s="33"/>
      <c r="T42" s="33"/>
      <c r="U42" s="33"/>
      <c r="V42" s="33"/>
      <c r="W42" s="33"/>
      <c r="X42" s="33"/>
      <c r="Y42" s="33"/>
    </row>
    <row r="43" spans="1:25" s="34" customFormat="1" ht="15" customHeight="1" x14ac:dyDescent="0.25">
      <c r="A43" s="31"/>
      <c r="B43" s="158" t="s">
        <v>91</v>
      </c>
      <c r="C43" s="159"/>
      <c r="D43" s="159"/>
      <c r="E43" s="159"/>
      <c r="F43" s="159"/>
      <c r="G43" s="159"/>
      <c r="H43" s="159"/>
      <c r="I43" s="160"/>
      <c r="J43" s="32"/>
      <c r="K43" s="32"/>
      <c r="L43" s="24" t="s">
        <v>126</v>
      </c>
      <c r="M43" s="32"/>
      <c r="N43" s="32"/>
      <c r="O43" s="33"/>
      <c r="P43" s="33"/>
      <c r="Q43" s="33"/>
      <c r="R43" s="33"/>
      <c r="S43" s="33"/>
      <c r="T43" s="33"/>
      <c r="U43" s="33"/>
      <c r="V43" s="33"/>
      <c r="W43" s="33"/>
      <c r="X43" s="33"/>
      <c r="Y43" s="33"/>
    </row>
    <row r="44" spans="1:25" s="34" customFormat="1" ht="15" customHeight="1" x14ac:dyDescent="0.25">
      <c r="A44" s="31"/>
      <c r="B44" s="158" t="s">
        <v>90</v>
      </c>
      <c r="C44" s="159"/>
      <c r="D44" s="159"/>
      <c r="E44" s="159"/>
      <c r="F44" s="159"/>
      <c r="G44" s="159"/>
      <c r="H44" s="159"/>
      <c r="I44" s="160"/>
      <c r="J44" s="32"/>
      <c r="K44" s="32"/>
      <c r="L44" s="24" t="s">
        <v>87</v>
      </c>
      <c r="M44" s="32"/>
      <c r="N44" s="32"/>
      <c r="O44" s="33"/>
      <c r="P44" s="33"/>
      <c r="Q44" s="33"/>
      <c r="R44" s="33"/>
      <c r="S44" s="33"/>
      <c r="T44" s="33"/>
      <c r="U44" s="33"/>
      <c r="V44" s="33"/>
      <c r="W44" s="33"/>
      <c r="X44" s="33"/>
      <c r="Y44" s="33"/>
    </row>
    <row r="45" spans="1:25" s="21" customFormat="1" ht="24.65" customHeight="1" x14ac:dyDescent="0.3">
      <c r="A45" s="22"/>
      <c r="B45" s="162" t="s">
        <v>92</v>
      </c>
      <c r="C45" s="163"/>
      <c r="D45" s="163"/>
      <c r="E45" s="163"/>
      <c r="F45" s="163"/>
      <c r="G45" s="163"/>
      <c r="H45" s="163"/>
      <c r="I45" s="164"/>
      <c r="J45" s="19"/>
      <c r="K45" s="19"/>
      <c r="L45" s="24" t="s">
        <v>87</v>
      </c>
      <c r="M45" s="19"/>
      <c r="N45" s="19"/>
      <c r="O45" s="20"/>
      <c r="P45" s="20"/>
      <c r="Q45" s="20"/>
      <c r="R45" s="20"/>
      <c r="S45" s="20"/>
      <c r="T45" s="20"/>
      <c r="U45" s="20"/>
      <c r="V45" s="20"/>
      <c r="W45" s="20"/>
      <c r="X45" s="20"/>
      <c r="Y45" s="20"/>
    </row>
    <row r="46" spans="1:25" s="21" customFormat="1" ht="39.65" customHeight="1" x14ac:dyDescent="0.3">
      <c r="A46" s="22"/>
      <c r="B46" s="158" t="s">
        <v>93</v>
      </c>
      <c r="C46" s="159"/>
      <c r="D46" s="159"/>
      <c r="E46" s="159"/>
      <c r="F46" s="159"/>
      <c r="G46" s="159"/>
      <c r="H46" s="159"/>
      <c r="I46" s="160"/>
      <c r="J46" s="19"/>
      <c r="K46" s="19"/>
      <c r="L46" s="24" t="s">
        <v>126</v>
      </c>
      <c r="M46" s="19"/>
      <c r="N46" s="19"/>
      <c r="O46" s="20"/>
      <c r="P46" s="20"/>
      <c r="Q46" s="20"/>
      <c r="R46" s="20"/>
      <c r="S46" s="20"/>
      <c r="T46" s="20"/>
      <c r="U46" s="20"/>
      <c r="V46" s="20"/>
      <c r="W46" s="20"/>
      <c r="X46" s="20"/>
      <c r="Y46" s="20"/>
    </row>
    <row r="47" spans="1:25" s="34" customFormat="1" ht="26.15" customHeight="1" x14ac:dyDescent="0.25">
      <c r="A47" s="31"/>
      <c r="B47" s="158" t="s">
        <v>94</v>
      </c>
      <c r="C47" s="159"/>
      <c r="D47" s="159"/>
      <c r="E47" s="159"/>
      <c r="F47" s="159"/>
      <c r="G47" s="159"/>
      <c r="H47" s="159"/>
      <c r="I47" s="160"/>
      <c r="J47" s="32"/>
      <c r="K47" s="32"/>
      <c r="L47" s="24" t="s">
        <v>87</v>
      </c>
      <c r="M47" s="32"/>
      <c r="N47" s="32"/>
      <c r="O47" s="33"/>
      <c r="P47" s="33"/>
      <c r="Q47" s="33"/>
      <c r="R47" s="33"/>
      <c r="S47" s="33"/>
      <c r="T47" s="33"/>
      <c r="U47" s="33"/>
      <c r="V47" s="33"/>
      <c r="W47" s="33"/>
      <c r="X47" s="33"/>
      <c r="Y47" s="33"/>
    </row>
    <row r="48" spans="1:25" s="21" customFormat="1" ht="15" customHeight="1" thickBot="1" x14ac:dyDescent="0.35">
      <c r="A48" s="22"/>
      <c r="B48" s="155" t="s">
        <v>129</v>
      </c>
      <c r="C48" s="156"/>
      <c r="D48" s="156"/>
      <c r="E48" s="156"/>
      <c r="F48" s="156"/>
      <c r="G48" s="156"/>
      <c r="H48" s="156"/>
      <c r="I48" s="157"/>
      <c r="J48" s="19"/>
      <c r="K48" s="19"/>
      <c r="L48" s="24" t="s">
        <v>87</v>
      </c>
      <c r="M48" s="19"/>
      <c r="N48" s="19"/>
      <c r="O48" s="20"/>
      <c r="P48" s="20"/>
      <c r="Q48" s="20"/>
      <c r="R48" s="20"/>
      <c r="S48" s="20"/>
      <c r="T48" s="20"/>
      <c r="U48" s="20"/>
      <c r="V48" s="20"/>
      <c r="W48" s="20"/>
      <c r="X48" s="20"/>
      <c r="Y48" s="20"/>
    </row>
    <row r="49" ht="3.75" customHeight="1" x14ac:dyDescent="0.3"/>
  </sheetData>
  <mergeCells count="45">
    <mergeCell ref="B34:F34"/>
    <mergeCell ref="C2:I3"/>
    <mergeCell ref="E16:G16"/>
    <mergeCell ref="H16:I16"/>
    <mergeCell ref="E17:G17"/>
    <mergeCell ref="H17:I17"/>
    <mergeCell ref="E14:G14"/>
    <mergeCell ref="H14:I14"/>
    <mergeCell ref="E15:G15"/>
    <mergeCell ref="H15:I15"/>
    <mergeCell ref="C17:D17"/>
    <mergeCell ref="C9:D9"/>
    <mergeCell ref="C10:D10"/>
    <mergeCell ref="C11:D11"/>
    <mergeCell ref="C14:D14"/>
    <mergeCell ref="C15:D15"/>
    <mergeCell ref="B48:I48"/>
    <mergeCell ref="B46:I46"/>
    <mergeCell ref="B35:H35"/>
    <mergeCell ref="B38:I38"/>
    <mergeCell ref="B39:I39"/>
    <mergeCell ref="B45:I45"/>
    <mergeCell ref="B37:I37"/>
    <mergeCell ref="B36:I36"/>
    <mergeCell ref="B40:I40"/>
    <mergeCell ref="B42:I42"/>
    <mergeCell ref="B44:I44"/>
    <mergeCell ref="B43:I43"/>
    <mergeCell ref="B47:I47"/>
    <mergeCell ref="B41:I41"/>
    <mergeCell ref="B19:I19"/>
    <mergeCell ref="B7:D7"/>
    <mergeCell ref="E7:I7"/>
    <mergeCell ref="E8:G8"/>
    <mergeCell ref="H8:I8"/>
    <mergeCell ref="E9:G9"/>
    <mergeCell ref="H9:I9"/>
    <mergeCell ref="B12:I12"/>
    <mergeCell ref="C8:D8"/>
    <mergeCell ref="E10:G10"/>
    <mergeCell ref="H10:I10"/>
    <mergeCell ref="E11:G11"/>
    <mergeCell ref="H11:I11"/>
    <mergeCell ref="B13:I13"/>
    <mergeCell ref="C16:D16"/>
  </mergeCells>
  <phoneticPr fontId="27" type="noConversion"/>
  <hyperlinks>
    <hyperlink ref="H16" r:id="rId1" xr:uid="{00000000-0004-0000-0200-000000000000}"/>
  </hyperlinks>
  <printOptions horizontalCentered="1"/>
  <pageMargins left="0.15748031496062992" right="0.15748031496062992" top="0.35433070866141736" bottom="0.35433070866141736" header="0.31496062992125984" footer="0.31496062992125984"/>
  <pageSetup scale="7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133E73D-80F4-4487-9640-7701DC24F86F}">
          <x14:formula1>
            <xm:f>LD!$F$3:$F$5</xm:f>
          </x14:formula1>
          <xm:sqref>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
  <sheetViews>
    <sheetView topLeftCell="X1" workbookViewId="0">
      <selection activeCell="AC12" sqref="AC12"/>
    </sheetView>
  </sheetViews>
  <sheetFormatPr baseColWidth="10" defaultColWidth="11.453125" defaultRowHeight="12.5" x14ac:dyDescent="0.25"/>
  <cols>
    <col min="5" max="5" width="14.54296875" customWidth="1"/>
    <col min="8" max="9" width="11.54296875" customWidth="1"/>
    <col min="14" max="14" width="15.54296875" customWidth="1"/>
    <col min="23" max="23" width="20.26953125" customWidth="1"/>
    <col min="24" max="24" width="16.453125" customWidth="1"/>
    <col min="25" max="25" width="12.453125" customWidth="1"/>
    <col min="26" max="26" width="15" customWidth="1"/>
    <col min="27" max="27" width="12.81640625" customWidth="1"/>
    <col min="28" max="28" width="13.54296875" customWidth="1"/>
    <col min="30" max="30" width="15.26953125" customWidth="1"/>
  </cols>
  <sheetData>
    <row r="1" spans="1:30" ht="22" customHeight="1" x14ac:dyDescent="0.25">
      <c r="A1" s="36" t="s">
        <v>95</v>
      </c>
      <c r="B1" s="36"/>
      <c r="R1" s="182" t="s">
        <v>96</v>
      </c>
      <c r="S1" s="183"/>
      <c r="T1" s="184"/>
      <c r="U1" s="185" t="s">
        <v>97</v>
      </c>
      <c r="V1" s="186"/>
    </row>
    <row r="2" spans="1:30" s="58" customFormat="1" ht="39" x14ac:dyDescent="0.25">
      <c r="A2" s="103" t="s">
        <v>98</v>
      </c>
      <c r="B2" s="103" t="s">
        <v>99</v>
      </c>
      <c r="C2" s="103" t="s">
        <v>100</v>
      </c>
      <c r="D2" s="103" t="s">
        <v>101</v>
      </c>
      <c r="E2" s="105" t="s">
        <v>102</v>
      </c>
      <c r="F2" s="106" t="s">
        <v>3</v>
      </c>
      <c r="G2" s="105" t="s">
        <v>103</v>
      </c>
      <c r="H2" s="105" t="s">
        <v>104</v>
      </c>
      <c r="I2" s="106" t="s">
        <v>56</v>
      </c>
      <c r="J2" s="105" t="s">
        <v>105</v>
      </c>
      <c r="K2" s="105" t="s">
        <v>106</v>
      </c>
      <c r="L2" s="60" t="s">
        <v>107</v>
      </c>
      <c r="M2" s="105" t="s">
        <v>108</v>
      </c>
      <c r="N2" s="60" t="s">
        <v>109</v>
      </c>
      <c r="O2" s="60" t="s">
        <v>110</v>
      </c>
      <c r="P2" s="107" t="s">
        <v>111</v>
      </c>
      <c r="Q2" s="108" t="s">
        <v>112</v>
      </c>
      <c r="R2" s="104" t="s">
        <v>114</v>
      </c>
      <c r="S2" s="104" t="s">
        <v>47</v>
      </c>
      <c r="T2" s="109" t="s">
        <v>42</v>
      </c>
      <c r="U2" s="110" t="s">
        <v>46</v>
      </c>
      <c r="V2" s="110" t="s">
        <v>47</v>
      </c>
      <c r="W2" s="106" t="s">
        <v>115</v>
      </c>
      <c r="X2" s="106" t="s">
        <v>44</v>
      </c>
      <c r="Y2" s="106" t="s">
        <v>116</v>
      </c>
      <c r="Z2" s="106" t="s">
        <v>117</v>
      </c>
      <c r="AA2" s="106" t="s">
        <v>119</v>
      </c>
      <c r="AB2" s="106" t="s">
        <v>120</v>
      </c>
      <c r="AC2" s="60" t="s">
        <v>113</v>
      </c>
      <c r="AD2" s="106" t="s">
        <v>118</v>
      </c>
    </row>
    <row r="3" spans="1:30" s="35" customFormat="1" ht="18" customHeight="1" x14ac:dyDescent="0.25">
      <c r="A3" s="87">
        <f ca="1">Formulario!K5</f>
        <v>45670</v>
      </c>
      <c r="B3" s="88"/>
      <c r="C3" s="89">
        <f>Cotización!C9</f>
        <v>0</v>
      </c>
      <c r="D3" s="90"/>
      <c r="E3" s="91">
        <f>Cotización!C8</f>
        <v>0</v>
      </c>
      <c r="F3" s="91">
        <f>Formulario!G18</f>
        <v>0</v>
      </c>
      <c r="G3" s="91" t="s">
        <v>121</v>
      </c>
      <c r="H3" s="92">
        <f>Cotización!G34</f>
        <v>0</v>
      </c>
      <c r="I3" s="92">
        <f>Cotización!H34</f>
        <v>0</v>
      </c>
      <c r="J3" s="93">
        <f>Cotización!C17</f>
        <v>0</v>
      </c>
      <c r="K3" s="94" t="s">
        <v>122</v>
      </c>
      <c r="L3" s="86" t="s">
        <v>128</v>
      </c>
      <c r="M3" s="61"/>
      <c r="N3" s="61"/>
      <c r="O3" s="61"/>
      <c r="P3" s="95"/>
      <c r="Q3" s="96">
        <f>J3-P3</f>
        <v>0</v>
      </c>
      <c r="R3" s="91">
        <f>Cotización!H8</f>
        <v>0</v>
      </c>
      <c r="S3" s="97">
        <f>Cotización!H10</f>
        <v>0</v>
      </c>
      <c r="T3" s="89">
        <f>Cotización!H11</f>
        <v>0</v>
      </c>
      <c r="U3" s="98"/>
      <c r="V3" s="98"/>
      <c r="W3" s="99" t="str">
        <f>Cotización!I6</f>
        <v>Ma Elena Donoso B.</v>
      </c>
      <c r="X3" s="100">
        <f>Formulario!I11</f>
        <v>0</v>
      </c>
      <c r="Y3" s="101"/>
      <c r="Z3" s="101"/>
      <c r="AA3" s="102"/>
      <c r="AB3" s="91"/>
      <c r="AC3" s="62"/>
      <c r="AD3" s="98"/>
    </row>
  </sheetData>
  <mergeCells count="2">
    <mergeCell ref="R1:T1"/>
    <mergeCell ref="U1:V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119377A5E5594DBF3AA61107582738" ma:contentTypeVersion="13" ma:contentTypeDescription="Create a new document." ma:contentTypeScope="" ma:versionID="d7edf69bf3d51830fea796c59951c002">
  <xsd:schema xmlns:xsd="http://www.w3.org/2001/XMLSchema" xmlns:xs="http://www.w3.org/2001/XMLSchema" xmlns:p="http://schemas.microsoft.com/office/2006/metadata/properties" xmlns:ns2="4e259221-36b3-4a86-8db8-11084cdf3508" xmlns:ns3="074f3a83-2687-4ecc-862d-5d93b9f74c7e" targetNamespace="http://schemas.microsoft.com/office/2006/metadata/properties" ma:root="true" ma:fieldsID="cf046e380efcc3ccad055772b3278eda" ns2:_="" ns3:_="">
    <xsd:import namespace="4e259221-36b3-4a86-8db8-11084cdf3508"/>
    <xsd:import namespace="074f3a83-2687-4ecc-862d-5d93b9f74c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9221-36b3-4a86-8db8-11084cdf3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4f3a83-2687-4ecc-862d-5d93b9f74c7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75a29b9-eeea-4ef9-b897-595d6ba41a94}" ma:internalName="TaxCatchAll" ma:showField="CatchAllData" ma:web="074f3a83-2687-4ecc-862d-5d93b9f74c7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4f3a83-2687-4ecc-862d-5d93b9f74c7e" xsi:nil="true"/>
    <lcf76f155ced4ddcb4097134ff3c332f xmlns="4e259221-36b3-4a86-8db8-11084cdf35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96D75A-5A54-4867-9531-B2BBD822DC91}">
  <ds:schemaRefs>
    <ds:schemaRef ds:uri="http://schemas.microsoft.com/sharepoint/v3/contenttype/forms"/>
  </ds:schemaRefs>
</ds:datastoreItem>
</file>

<file path=customXml/itemProps2.xml><?xml version="1.0" encoding="utf-8"?>
<ds:datastoreItem xmlns:ds="http://schemas.openxmlformats.org/officeDocument/2006/customXml" ds:itemID="{D2858A65-5E6D-44E8-9F0E-F939D3A0D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9221-36b3-4a86-8db8-11084cdf3508"/>
    <ds:schemaRef ds:uri="074f3a83-2687-4ecc-862d-5d93b9f74c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9F7268-3A82-4B51-A73E-D3BFD0685088}">
  <ds:schemaRefs>
    <ds:schemaRef ds:uri="http://schemas.microsoft.com/office/2006/metadata/properties"/>
    <ds:schemaRef ds:uri="http://schemas.microsoft.com/office/infopath/2007/PartnerControls"/>
    <ds:schemaRef ds:uri="074f3a83-2687-4ecc-862d-5d93b9f74c7e"/>
    <ds:schemaRef ds:uri="4e259221-36b3-4a86-8db8-11084cdf35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LD</vt:lpstr>
      <vt:lpstr>Formulario</vt:lpstr>
      <vt:lpstr>Cotización</vt:lpstr>
      <vt:lpstr>BBDD Cliente</vt:lpstr>
      <vt:lpstr>Cotización!Área_de_impresión</vt:lpstr>
      <vt:lpstr>Formulario!Área_de_impresión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Vega Garcia, Johana Beatriz</dc:creator>
  <cp:keywords/>
  <dc:description/>
  <cp:lastModifiedBy>Maria Elena Donoso Barrios</cp:lastModifiedBy>
  <cp:revision/>
  <dcterms:created xsi:type="dcterms:W3CDTF">2018-10-01T16:02:20Z</dcterms:created>
  <dcterms:modified xsi:type="dcterms:W3CDTF">2025-01-14T01:15:55Z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0x01010027119377A5E5594DBF3AA61107582738</vt:lpwstr>
  </property>
  <property fmtid="{D5CDD505-2E9C-101B-9397-08002B2CF9AE}" pid="3" name="MediaServiceImageTags">
    <vt:lpwstr/>
  </property>
</Properties>
</file>